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f18c15a59af7de/바탕 화면/길벗컴활1급기출/02 최신기출유형/04회/"/>
    </mc:Choice>
  </mc:AlternateContent>
  <xr:revisionPtr revIDLastSave="68" documentId="13_ncr:1_{05B18637-F985-4DC8-A162-A1293E3E9FE7}" xr6:coauthVersionLast="47" xr6:coauthVersionMax="47" xr10:uidLastSave="{911E3AA1-0ACF-404A-B26D-E16D992D1C70}"/>
  <bookViews>
    <workbookView xWindow="-120" yWindow="-120" windowWidth="29040" windowHeight="15840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5" i="5" l="1"/>
  <c r="F65" i="5"/>
  <c r="G62" i="5"/>
  <c r="F62" i="5"/>
  <c r="G59" i="5"/>
  <c r="F59" i="5"/>
  <c r="G56" i="5"/>
  <c r="F56" i="5"/>
  <c r="G52" i="5"/>
  <c r="F52" i="5"/>
  <c r="F69" i="5" s="1"/>
  <c r="G49" i="5"/>
  <c r="F49" i="5"/>
  <c r="G46" i="5"/>
  <c r="F46" i="5"/>
  <c r="G43" i="5"/>
  <c r="F43" i="5"/>
  <c r="G40" i="5"/>
  <c r="F40" i="5"/>
  <c r="G37" i="5"/>
  <c r="F37" i="5"/>
  <c r="G33" i="5"/>
  <c r="F33" i="5"/>
  <c r="G29" i="5"/>
  <c r="F29" i="5"/>
  <c r="G24" i="5"/>
  <c r="F24" i="5"/>
  <c r="G21" i="5"/>
  <c r="F21" i="5"/>
  <c r="G18" i="5"/>
  <c r="F18" i="5"/>
  <c r="G15" i="5"/>
  <c r="F15" i="5"/>
  <c r="G11" i="5"/>
  <c r="F11" i="5"/>
  <c r="G8" i="5"/>
  <c r="F8" i="5"/>
  <c r="G5" i="5"/>
  <c r="G67" i="5" s="1"/>
  <c r="F5" i="5"/>
  <c r="F68" i="5" s="1"/>
  <c r="G66" i="5"/>
  <c r="F66" i="5"/>
  <c r="G63" i="5"/>
  <c r="F63" i="5"/>
  <c r="G60" i="5"/>
  <c r="F60" i="5"/>
  <c r="G57" i="5"/>
  <c r="F57" i="5"/>
  <c r="G53" i="5"/>
  <c r="F53" i="5"/>
  <c r="G50" i="5"/>
  <c r="F50" i="5"/>
  <c r="G47" i="5"/>
  <c r="F47" i="5"/>
  <c r="G44" i="5"/>
  <c r="F44" i="5"/>
  <c r="G41" i="5"/>
  <c r="F41" i="5"/>
  <c r="G38" i="5"/>
  <c r="F38" i="5"/>
  <c r="G34" i="5"/>
  <c r="F34" i="5"/>
  <c r="G30" i="5"/>
  <c r="F30" i="5"/>
  <c r="G25" i="5"/>
  <c r="F25" i="5"/>
  <c r="G22" i="5"/>
  <c r="F22" i="5"/>
  <c r="G19" i="5"/>
  <c r="F19" i="5"/>
  <c r="G16" i="5"/>
  <c r="F16" i="5"/>
  <c r="G12" i="5"/>
  <c r="F12" i="5"/>
  <c r="G9" i="5"/>
  <c r="G68" i="5" s="1"/>
  <c r="F9" i="5"/>
  <c r="G6" i="5"/>
  <c r="F6" i="5"/>
  <c r="G69" i="5"/>
  <c r="E4" i="3" a="1"/>
  <c r="E4" i="3" s="1"/>
  <c r="E5" i="3" a="1"/>
  <c r="E5" i="3" s="1"/>
  <c r="E3" i="3" a="1"/>
  <c r="E3" i="3" s="1"/>
  <c r="B3" i="3"/>
  <c r="B4" i="3"/>
  <c r="B5" i="3"/>
  <c r="B6" i="3"/>
  <c r="B7" i="3"/>
  <c r="B8" i="3"/>
  <c r="B9" i="3"/>
  <c r="B10" i="3"/>
  <c r="G15" i="3"/>
  <c r="D8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7" i="3" a="1"/>
  <c r="H19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15" i="3" a="1"/>
  <c r="F67" i="5" l="1"/>
  <c r="G70" i="5"/>
  <c r="F70" i="5"/>
  <c r="H39" i="3"/>
  <c r="H37" i="3"/>
  <c r="H35" i="3"/>
  <c r="H33" i="3"/>
  <c r="H31" i="3"/>
  <c r="H29" i="3"/>
  <c r="H27" i="3"/>
  <c r="H25" i="3"/>
  <c r="H23" i="3"/>
  <c r="H21" i="3"/>
  <c r="H19" i="3"/>
  <c r="H1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4F13C6-4B1C-4A77-8F0B-0DA66FE5DC69}" name="MS Access Database_Query" type="1" refreshedVersion="7" background="1">
    <dbPr connection="DSN=MS Access Database;DBQ=C:\OA\공연관리.accdb;DefaultDir=C:\OA;DriverId=25;FIL=MS Access;MaxBufferSize=2048;PageTimeout=5;" command="SELECT 공연예약.공연이름, 공연예약.구분, 공연예약.예매일자, 공연예약.예매수량_x000d__x000a_FROM `C:\OA\공연관리.accdb`.공연예약 공연예약"/>
  </connection>
  <connection id="2" xr16:uid="{F52DC79B-CCDA-4735-97C1-7809463ED388}" name="MS Access Database_Query1" type="1" refreshedVersion="7" background="1">
    <dbPr connection="DSN=MS Access Database;DBQ=C:\OA\공연관리.accdb;DefaultDir=C:\OA;DriverId=25;FIL=MS Access;MaxBufferSize=2048;PageTimeout=5;" command="SELECT 공연예약.공연이름, 공연예약.구분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<sst xmlns="http://schemas.openxmlformats.org/spreadsheetml/2006/main" count="371" uniqueCount="90">
  <si>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</si>
  <si>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</si>
  <si>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</si>
  <si>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</si>
  <si>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</si>
  <si>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</si>
  <si>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</si>
  <si>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</si>
  <si>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</si>
  <si>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</si>
  <si>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</si>
  <si>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</si>
  <si>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</si>
  <si>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</si>
  <si>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</si>
  <si>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</si>
  <si>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</si>
  <si>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</si>
  <si>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</si>
  <si>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</si>
  <si>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</si>
  <si>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</si>
  <si>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</si>
  <si>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</si>
  <si>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</si>
  <si>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</si>
  <si>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</si>
  <si>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</si>
  <si>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</si>
  <si>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</si>
  <si>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</si>
  <si>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</si>
  <si>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</si>
  <si>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</si>
  <si>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</si>
  <si>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</si>
  <si>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</si>
  <si>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</si>
  <si>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</si>
  <si>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</si>
  <si>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</si>
  <si>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</si>
  <si>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</si>
  <si>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</si>
  <si>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</si>
  <si>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</si>
  <si>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</si>
  <si>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</si>
  <si>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</si>
  <si>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</si>
  <si>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</si>
  <si>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</si>
  <si>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분기</t>
  </si>
  <si>
    <t>1사분기</t>
  </si>
  <si>
    <t>2사분기</t>
  </si>
  <si>
    <t>3사분기</t>
  </si>
  <si>
    <t>***</t>
  </si>
  <si>
    <t>값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</si>
  <si>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</si>
  <si>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</si>
  <si>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</si>
  <si>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</si>
  <si>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</si>
  <si>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</si>
  <si>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</si>
  <si>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</si>
  <si>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</si>
  <si>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</si>
  <si>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콘서트 요약</t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</si>
  <si>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</si>
  <si>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</si>
  <si>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</si>
  <si>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</si>
  <si>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행복한우리집 평균</t>
  </si>
  <si>
    <t>헨리의모험 평균</t>
  </si>
  <si>
    <t>요술친구 평균</t>
  </si>
  <si>
    <t>백설공주 평균</t>
  </si>
  <si>
    <t>피노키오 평균</t>
  </si>
  <si>
    <t>천사의노래 평균</t>
  </si>
  <si>
    <t>아이돌대축제 평균</t>
  </si>
  <si>
    <t>7080콘서트 평균</t>
  </si>
  <si>
    <t>전체 평균</t>
  </si>
  <si>
    <t>행복한우리집 요약</t>
  </si>
  <si>
    <t>헨리의모험 요약</t>
  </si>
  <si>
    <t>요술친구 요약</t>
  </si>
  <si>
    <t>백설공주 요약</t>
  </si>
  <si>
    <t>피노키오 요약</t>
  </si>
  <si>
    <t>천사의노래 요약</t>
  </si>
  <si>
    <t>아이돌대축제 요약</t>
  </si>
  <si>
    <t>7080콘서트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</si>
</sst>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4E-4D18-9893-C10FFBEFE5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9525</xdr:colOff>
      <xdr:row>12</xdr:row>
      <xdr:rowOff>9525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800350" y="2543175"/>
          <a:ext cx="990600" cy="409575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21.647969444442" backgroundQuery="1" createdVersion="7" refreshedVersion="7" minRefreshableVersion="3" recordCount="26" xr:uid="{3DDAEAFB-ABBA-4028-B486-3A3CAD096E8D}">
  <cacheSource type="external" connectionId="2"/>
  <cacheFields count="6"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5" base="2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" numFmtId="0" databaseField="0">
      <fieldGroup base="2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</r>
  <r>
    <x v="0"/>
    <x v="0"/>
    <x v="1"/>
    <x v="1"/>
    <x v="1"/>
  </r>
  <r>
    <x v="0"/>
    <x v="0"/>
    <x v="0"/>
    <x v="0"/>
    <x v="0"/>
  </r>
  <r>
    <x v="0"/>
    <x v="0"/>
    <x v="2"/>
    <x v="2"/>
    <x v="2"/>
  </r>
  <r>
    <x v="1"/>
    <x v="1"/>
    <x v="3"/>
    <x v="3"/>
    <x v="3"/>
  </r>
  <r>
    <x v="1"/>
    <x v="1"/>
    <x v="0"/>
    <x v="0"/>
    <x v="4"/>
  </r>
  <r>
    <x v="1"/>
    <x v="1"/>
    <x v="4"/>
    <x v="4"/>
    <x v="5"/>
  </r>
  <r>
    <x v="2"/>
    <x v="0"/>
    <x v="5"/>
    <x v="5"/>
    <x v="6"/>
  </r>
  <r>
    <x v="2"/>
    <x v="0"/>
    <x v="6"/>
    <x v="6"/>
    <x v="7"/>
  </r>
  <r>
    <x v="2"/>
    <x v="0"/>
    <x v="7"/>
    <x v="7"/>
    <x v="8"/>
  </r>
  <r>
    <x v="3"/>
    <x v="2"/>
    <x v="8"/>
    <x v="8"/>
    <x v="9"/>
  </r>
  <r>
    <x v="3"/>
    <x v="2"/>
    <x v="9"/>
    <x v="9"/>
    <x v="10"/>
  </r>
  <r>
    <x v="4"/>
    <x v="3"/>
    <x v="10"/>
    <x v="10"/>
    <x v="11"/>
  </r>
  <r>
    <x v="4"/>
    <x v="3"/>
    <x v="11"/>
    <x v="9"/>
    <x v="12"/>
  </r>
  <r>
    <x v="4"/>
    <x v="3"/>
    <x v="12"/>
    <x v="11"/>
    <x v="13"/>
  </r>
  <r>
    <x v="4"/>
    <x v="3"/>
    <x v="13"/>
    <x v="12"/>
    <x v="14"/>
  </r>
  <r>
    <x v="5"/>
    <x v="3"/>
    <x v="14"/>
    <x v="3"/>
    <x v="15"/>
  </r>
  <r>
    <x v="5"/>
    <x v="3"/>
    <x v="15"/>
    <x v="11"/>
    <x v="16"/>
  </r>
  <r>
    <x v="5"/>
    <x v="3"/>
    <x v="16"/>
    <x v="13"/>
    <x v="17"/>
  </r>
  <r>
    <x v="5"/>
    <x v="3"/>
    <x v="17"/>
    <x v="4"/>
    <x v="18"/>
  </r>
  <r>
    <x v="6"/>
    <x v="2"/>
    <x v="18"/>
    <x v="4"/>
    <x v="19"/>
  </r>
  <r>
    <x v="6"/>
    <x v="2"/>
    <x v="19"/>
    <x v="14"/>
    <x v="20"/>
  </r>
  <r>
    <x v="6"/>
    <x v="2"/>
    <x v="14"/>
    <x v="9"/>
    <x v="21"/>
  </r>
  <r>
    <x v="7"/>
    <x v="2"/>
    <x v="20"/>
    <x v="12"/>
    <x v="22"/>
  </r>
  <r>
    <x v="7"/>
    <x v="2"/>
    <x v="21"/>
    <x v="15"/>
    <x v="23"/>
  </r>
  <r>
    <x v="7"/>
    <x v="2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810489-0518-4B90-AD79-C58A8D4E9BEB}" name="피벗 테이블2" cacheId="0" dataOnRows="1" applyNumberFormats="0" applyBorderFormats="0" applyFontFormats="0" applyPatternFormats="0" applyAlignmentFormats="0" applyWidthHeightFormats="1" dataCaption="값" missingCaption="***" updatedVersion="7" minRefreshableVersion="3" useAutoFormatting="1" itemPrintTitles="1" mergeItem="1" createdVersion="7" indent="0" compact="0" outline="1" outlineData="1" compactData="0" multipleFieldFilters="0" fieldListSortAscending="1">
  <location ref="A4:F31" firstHeaderRow="1" firstDataRow="2" firstDataCol="3" rowPageCount="1" colPageCount="1"/>
  <pivotFields count="6"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5"/>
    <field x="2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" hier="-1"/>
  </pageFields>
  <dataFields count="2">
    <dataField name="최대 : 예매수량" fld="3" subtotal="max" baseField="2" baseItem="1"/>
    <dataField name="최대 : 총금액" fld="4" subtotal="max" baseField="2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K11" sqref="K11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K6" sqref="K6"/>
    </sheetView>
  </sheetViews>
  <sheetFormatPr defaultRowHeight="16.5"/>
  <cols>
    <col min="2" max="2" width="14.75" customWidth="1"/>
    <col min="4" max="4" width="17" customWidth="1"/>
    <col min="5" max="5" width="10.75" customWidth="1"/>
  </cols>
  <sheetData>
    <row r="2" spans="2:5" ht="17.25" thickBot="1">
      <c r="B2" t="s">
        <v>0</v>
      </c>
    </row>
    <row r="3" spans="2:5">
      <c r="B3" s="6" t="s">
        <v>3</v>
      </c>
      <c r="C3" s="7" t="s">
        <v>4</v>
      </c>
      <c r="D3" s="7" t="s">
        <v>19</v>
      </c>
      <c r="E3" s="8" t="s">
        <v>6</v>
      </c>
    </row>
    <row r="4" spans="2:5">
      <c r="B4" s="9" t="s">
        <v>17</v>
      </c>
      <c r="C4" s="10">
        <v>43000</v>
      </c>
      <c r="D4" s="10">
        <v>59</v>
      </c>
      <c r="E4" s="24">
        <f t="shared" ref="E4:E11" si="0">C4*D4</f>
        <v>2537000</v>
      </c>
    </row>
    <row r="5" spans="2:5">
      <c r="B5" s="9" t="s">
        <v>12</v>
      </c>
      <c r="C5" s="10">
        <v>31000</v>
      </c>
      <c r="D5" s="10">
        <v>56</v>
      </c>
      <c r="E5" s="24">
        <f t="shared" si="0"/>
        <v>1736000</v>
      </c>
    </row>
    <row r="6" spans="2:5">
      <c r="B6" s="9" t="s">
        <v>16</v>
      </c>
      <c r="C6" s="10">
        <v>19900</v>
      </c>
      <c r="D6" s="10">
        <v>54</v>
      </c>
      <c r="E6" s="24">
        <f t="shared" si="0"/>
        <v>1074600</v>
      </c>
    </row>
    <row r="7" spans="2:5">
      <c r="B7" s="9" t="s">
        <v>10</v>
      </c>
      <c r="C7" s="10">
        <v>23000</v>
      </c>
      <c r="D7" s="10">
        <v>40</v>
      </c>
      <c r="E7" s="24">
        <f t="shared" si="0"/>
        <v>920000</v>
      </c>
    </row>
    <row r="8" spans="2:5">
      <c r="B8" s="9" t="s">
        <v>13</v>
      </c>
      <c r="C8" s="10">
        <v>16000</v>
      </c>
      <c r="D8" s="10">
        <v>37</v>
      </c>
      <c r="E8" s="24">
        <f t="shared" si="0"/>
        <v>592000</v>
      </c>
    </row>
    <row r="9" spans="2:5">
      <c r="B9" s="9" t="s">
        <v>15</v>
      </c>
      <c r="C9" s="10">
        <v>35000</v>
      </c>
      <c r="D9" s="10">
        <v>27</v>
      </c>
      <c r="E9" s="24">
        <f t="shared" si="0"/>
        <v>945000</v>
      </c>
    </row>
    <row r="10" spans="2:5">
      <c r="B10" s="9" t="s">
        <v>8</v>
      </c>
      <c r="C10" s="10">
        <v>15000</v>
      </c>
      <c r="D10" s="10">
        <v>27</v>
      </c>
      <c r="E10" s="24">
        <f t="shared" si="0"/>
        <v>405000</v>
      </c>
    </row>
    <row r="11" spans="2:5" ht="17.25" thickBot="1">
      <c r="B11" s="11" t="s">
        <v>18</v>
      </c>
      <c r="C11" s="12">
        <v>21000</v>
      </c>
      <c r="D11" s="12">
        <v>17</v>
      </c>
      <c r="E11" s="25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H5" sqref="H5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>AVERAGEIFS($F$15:$F$40,$A$15:$A$40,A3,$E$15:$E$40,"&gt;=5")</f>
        <v>367500</v>
      </c>
      <c r="D3" s="3">
        <v>4</v>
      </c>
      <c r="E3" s="10">
        <f t="array" ref="E3">MAXA((MONTH($C$15:$C$40)=$D3)*($E$15:$E$40)*1)</f>
        <v>32</v>
      </c>
    </row>
    <row r="4" spans="1:8">
      <c r="A4" s="3" t="s">
        <v>16</v>
      </c>
      <c r="B4" s="14">
        <f t="shared" ref="B4:B10" si="0">AVERAGEIFS($F$15:$F$40,$A$15:$A$40,A4,$E$15:$E$40,"&gt;=5")</f>
        <v>268650</v>
      </c>
      <c r="D4" s="3">
        <v>5</v>
      </c>
      <c r="E4" s="10">
        <f t="array" ref="E4">MAXA((MONTH($C$15:$C$40)=$D4)*($E$15:$E$40)*1)</f>
        <v>29</v>
      </c>
    </row>
    <row r="5" spans="1:8">
      <c r="A5" s="3" t="s">
        <v>17</v>
      </c>
      <c r="B5" s="14">
        <f t="shared" si="0"/>
        <v>1182500</v>
      </c>
      <c r="D5" s="3">
        <v>6</v>
      </c>
      <c r="E5" s="10">
        <f t="array" ref="E5">MAXA((MONTH($C$15:$C$40)=$D5)*($E$15:$E$40)*1)</f>
        <v>26</v>
      </c>
    </row>
    <row r="6" spans="1:8">
      <c r="A6" s="3" t="s">
        <v>18</v>
      </c>
      <c r="B6" s="14">
        <f t="shared" si="0"/>
        <v>315000</v>
      </c>
    </row>
    <row r="7" spans="1:8">
      <c r="A7" s="3" t="s">
        <v>8</v>
      </c>
      <c r="B7" s="14">
        <f t="shared" si="0"/>
        <v>180000</v>
      </c>
      <c r="D7" s="34" t="s">
        <v>25</v>
      </c>
      <c r="E7" s="35"/>
      <c r="F7" s="36"/>
    </row>
    <row r="8" spans="1:8">
      <c r="A8" s="3" t="s">
        <v>10</v>
      </c>
      <c r="B8" s="14">
        <f t="shared" si="0"/>
        <v>437000</v>
      </c>
      <c r="D8" s="37" t="str">
        <f>TEXT(DCOUNTA(A14:$F$40,A14,$D$10:$E$11),"0개")</f>
        <v>4개</v>
      </c>
      <c r="E8" s="38"/>
      <c r="F8" s="39"/>
    </row>
    <row r="9" spans="1:8">
      <c r="A9" s="3" t="s">
        <v>12</v>
      </c>
      <c r="B9" s="14">
        <f t="shared" si="0"/>
        <v>558000</v>
      </c>
    </row>
    <row r="10" spans="1:8">
      <c r="A10" s="3" t="s">
        <v>13</v>
      </c>
      <c r="B10" s="14">
        <f t="shared" si="0"/>
        <v>280000</v>
      </c>
      <c r="D10" s="15" t="s">
        <v>69</v>
      </c>
      <c r="E10" s="15" t="s">
        <v>70</v>
      </c>
    </row>
    <row r="11" spans="1:8">
      <c r="D11" s="15" t="s">
        <v>71</v>
      </c>
      <c r="E11" s="15" t="s">
        <v>72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6">
        <f>COUNTIF(B$15:B$40,LEFT(B15,1)="C")</f>
        <v>0</v>
      </c>
      <c r="H15" s="17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6">
        <f>COUNTIF($B$15:B41,LEFT(B16,1)="C")</f>
        <v>0</v>
      </c>
      <c r="H16" s="17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6">
        <f>COUNTIF($B$15:B42,LEFT(B17,1)="C")</f>
        <v>0</v>
      </c>
      <c r="H17" s="17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6">
        <f>COUNTIF($B$15:B43,LEFT(B18,1)="C")</f>
        <v>0</v>
      </c>
      <c r="H18" s="17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6">
        <f>COUNTIF($B$15:B44,LEFT(B19,1)="C")</f>
        <v>0</v>
      </c>
      <c r="H19" s="17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6">
        <f>COUNTIF($B$15:B45,LEFT(B20,1)="C")</f>
        <v>0</v>
      </c>
      <c r="H20" s="17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6">
        <f>COUNTIF($B$15:B46,LEFT(B21,1)="C")</f>
        <v>0</v>
      </c>
      <c r="H21" s="17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6">
        <f>COUNTIF($B$15:B47,LEFT(B22,1)="C")</f>
        <v>0</v>
      </c>
      <c r="H22" s="17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6">
        <f>COUNTIF($B$15:B48,LEFT(B23,1)="C")</f>
        <v>0</v>
      </c>
      <c r="H23" s="17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6">
        <f>COUNTIF($B$15:B49,LEFT(B24,1)="C")</f>
        <v>0</v>
      </c>
      <c r="H24" s="17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6">
        <f>COUNTIF($B$15:B50,LEFT(B25,1)="C")</f>
        <v>0</v>
      </c>
      <c r="H25" s="17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6">
        <f>COUNTIF($B$15:B51,LEFT(B26,1)="C")</f>
        <v>0</v>
      </c>
      <c r="H26" s="17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6">
        <f>COUNTIF($B$15:B52,LEFT(B27,1)="C")</f>
        <v>0</v>
      </c>
      <c r="H27" s="17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6">
        <f>COUNTIF($B$15:B53,LEFT(B28,1)="C")</f>
        <v>0</v>
      </c>
      <c r="H28" s="17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6">
        <f>COUNTIF($B$15:B54,LEFT(B29,1)="C")</f>
        <v>0</v>
      </c>
      <c r="H29" s="17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6"/>
      <c r="H30" s="17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6"/>
      <c r="H31" s="17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6"/>
      <c r="H32" s="17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6"/>
      <c r="H33" s="17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6"/>
      <c r="H34" s="17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6"/>
      <c r="H35" s="17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6"/>
      <c r="H36" s="17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6"/>
      <c r="H37" s="17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6"/>
      <c r="H38" s="17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6"/>
      <c r="H39" s="17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6"/>
      <c r="H40" s="17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opLeftCell="A7" workbookViewId="0">
      <selection activeCell="J5" sqref="J5"/>
    </sheetView>
  </sheetViews>
  <sheetFormatPr defaultRowHeight="16.5"/>
  <cols>
    <col min="1" max="1" width="11.875" bestFit="1" customWidth="1"/>
    <col min="2" max="2" width="13.25" bestFit="1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2" width="9.625" bestFit="1" customWidth="1"/>
    <col min="13" max="18" width="15.25" bestFit="1" customWidth="1"/>
    <col min="19" max="19" width="20.125" bestFit="1" customWidth="1"/>
    <col min="20" max="20" width="18" bestFit="1" customWidth="1"/>
  </cols>
  <sheetData>
    <row r="2" spans="1:6">
      <c r="A2" s="26" t="s">
        <v>2</v>
      </c>
      <c r="B2" t="s">
        <v>11</v>
      </c>
    </row>
    <row r="4" spans="1:6">
      <c r="A4" s="28"/>
      <c r="B4" s="28"/>
      <c r="C4" s="28"/>
      <c r="D4" s="27" t="s">
        <v>3</v>
      </c>
      <c r="E4" s="28"/>
      <c r="F4" s="28"/>
    </row>
    <row r="5" spans="1:6">
      <c r="A5" s="27" t="s">
        <v>52</v>
      </c>
      <c r="B5" s="27" t="s">
        <v>1</v>
      </c>
      <c r="C5" s="27" t="s">
        <v>57</v>
      </c>
      <c r="D5" s="29" t="s">
        <v>12</v>
      </c>
      <c r="E5" s="29" t="s">
        <v>16</v>
      </c>
      <c r="F5" s="29" t="s">
        <v>46</v>
      </c>
    </row>
    <row r="6" spans="1:6">
      <c r="A6" s="28" t="s">
        <v>53</v>
      </c>
      <c r="B6" s="28"/>
      <c r="C6" s="28"/>
    </row>
    <row r="7" spans="1:6">
      <c r="A7" s="28"/>
      <c r="B7" s="28" t="s">
        <v>47</v>
      </c>
      <c r="C7" s="28"/>
    </row>
    <row r="8" spans="1:6">
      <c r="A8" s="28"/>
      <c r="B8" s="28"/>
      <c r="C8" s="28" t="s">
        <v>58</v>
      </c>
      <c r="D8">
        <v>27</v>
      </c>
      <c r="E8">
        <v>21</v>
      </c>
      <c r="F8">
        <v>27</v>
      </c>
    </row>
    <row r="9" spans="1:6">
      <c r="A9" s="28"/>
      <c r="B9" s="28"/>
      <c r="C9" s="28" t="s">
        <v>63</v>
      </c>
      <c r="D9" s="30">
        <v>837000</v>
      </c>
      <c r="E9" s="30">
        <v>417900</v>
      </c>
      <c r="F9" s="30">
        <v>837000</v>
      </c>
    </row>
    <row r="10" spans="1:6">
      <c r="A10" s="28" t="s">
        <v>59</v>
      </c>
      <c r="B10" s="28"/>
      <c r="C10" s="28"/>
      <c r="D10">
        <v>27</v>
      </c>
      <c r="E10">
        <v>21</v>
      </c>
      <c r="F10">
        <v>27</v>
      </c>
    </row>
    <row r="11" spans="1:6">
      <c r="A11" s="28" t="s">
        <v>64</v>
      </c>
      <c r="B11" s="28"/>
      <c r="C11" s="28"/>
      <c r="D11" s="30">
        <v>837000</v>
      </c>
      <c r="E11" s="30">
        <v>417900</v>
      </c>
      <c r="F11" s="30">
        <v>837000</v>
      </c>
    </row>
    <row r="12" spans="1:6">
      <c r="A12" s="28" t="s">
        <v>54</v>
      </c>
      <c r="B12" s="28"/>
      <c r="C12" s="28"/>
    </row>
    <row r="13" spans="1:6">
      <c r="A13" s="28"/>
      <c r="B13" s="28" t="s">
        <v>48</v>
      </c>
      <c r="C13" s="28"/>
    </row>
    <row r="14" spans="1:6">
      <c r="A14" s="28"/>
      <c r="B14" s="28"/>
      <c r="C14" s="28" t="s">
        <v>58</v>
      </c>
      <c r="D14">
        <v>6</v>
      </c>
      <c r="E14">
        <v>19</v>
      </c>
      <c r="F14">
        <v>19</v>
      </c>
    </row>
    <row r="15" spans="1:6">
      <c r="A15" s="28"/>
      <c r="B15" s="28"/>
      <c r="C15" s="28" t="s">
        <v>63</v>
      </c>
      <c r="D15" s="30">
        <v>186000</v>
      </c>
      <c r="E15" s="30">
        <v>378100</v>
      </c>
      <c r="F15" s="30">
        <v>378100</v>
      </c>
    </row>
    <row r="16" spans="1:6">
      <c r="A16" s="28"/>
      <c r="B16" s="28" t="s">
        <v>49</v>
      </c>
      <c r="C16" s="28"/>
    </row>
    <row r="17" spans="1:6">
      <c r="A17" s="28"/>
      <c r="B17" s="28"/>
      <c r="C17" s="28" t="s">
        <v>58</v>
      </c>
      <c r="D17">
        <v>21</v>
      </c>
      <c r="E17" t="s">
        <v>56</v>
      </c>
      <c r="F17">
        <v>21</v>
      </c>
    </row>
    <row r="18" spans="1:6">
      <c r="A18" s="28"/>
      <c r="B18" s="28"/>
      <c r="C18" s="28" t="s">
        <v>63</v>
      </c>
      <c r="D18" s="30">
        <v>651000</v>
      </c>
      <c r="E18" s="30" t="s">
        <v>56</v>
      </c>
      <c r="F18" s="30">
        <v>651000</v>
      </c>
    </row>
    <row r="19" spans="1:6">
      <c r="A19" s="28"/>
      <c r="B19" s="28" t="s">
        <v>50</v>
      </c>
      <c r="C19" s="28"/>
    </row>
    <row r="20" spans="1:6">
      <c r="A20" s="28"/>
      <c r="B20" s="28"/>
      <c r="C20" s="28" t="s">
        <v>58</v>
      </c>
      <c r="D20" t="s">
        <v>56</v>
      </c>
      <c r="E20">
        <v>9</v>
      </c>
      <c r="F20">
        <v>9</v>
      </c>
    </row>
    <row r="21" spans="1:6">
      <c r="A21" s="28"/>
      <c r="B21" s="28"/>
      <c r="C21" s="28" t="s">
        <v>63</v>
      </c>
      <c r="D21" s="30" t="s">
        <v>56</v>
      </c>
      <c r="E21" s="30">
        <v>179100</v>
      </c>
      <c r="F21" s="30">
        <v>179100</v>
      </c>
    </row>
    <row r="22" spans="1:6">
      <c r="A22" s="28" t="s">
        <v>60</v>
      </c>
      <c r="B22" s="28"/>
      <c r="C22" s="28"/>
      <c r="D22">
        <v>21</v>
      </c>
      <c r="E22">
        <v>19</v>
      </c>
      <c r="F22">
        <v>21</v>
      </c>
    </row>
    <row r="23" spans="1:6">
      <c r="A23" s="28" t="s">
        <v>65</v>
      </c>
      <c r="B23" s="28"/>
      <c r="C23" s="28"/>
      <c r="D23" s="30">
        <v>651000</v>
      </c>
      <c r="E23" s="30">
        <v>378100</v>
      </c>
      <c r="F23" s="30">
        <v>651000</v>
      </c>
    </row>
    <row r="24" spans="1:6">
      <c r="A24" s="28" t="s">
        <v>55</v>
      </c>
      <c r="B24" s="28"/>
      <c r="C24" s="28"/>
    </row>
    <row r="25" spans="1:6">
      <c r="A25" s="28"/>
      <c r="B25" s="28" t="s">
        <v>51</v>
      </c>
      <c r="C25" s="28"/>
    </row>
    <row r="26" spans="1:6">
      <c r="A26" s="28"/>
      <c r="B26" s="28"/>
      <c r="C26" s="28" t="s">
        <v>58</v>
      </c>
      <c r="D26" t="s">
        <v>56</v>
      </c>
      <c r="E26">
        <v>5</v>
      </c>
      <c r="F26">
        <v>5</v>
      </c>
    </row>
    <row r="27" spans="1:6">
      <c r="A27" s="28"/>
      <c r="B27" s="28"/>
      <c r="C27" s="28" t="s">
        <v>63</v>
      </c>
      <c r="D27" s="30" t="s">
        <v>56</v>
      </c>
      <c r="E27" s="30">
        <v>99500</v>
      </c>
      <c r="F27" s="30">
        <v>99500</v>
      </c>
    </row>
    <row r="28" spans="1:6">
      <c r="A28" s="28" t="s">
        <v>61</v>
      </c>
      <c r="B28" s="28"/>
      <c r="C28" s="28"/>
      <c r="D28" t="s">
        <v>56</v>
      </c>
      <c r="E28">
        <v>5</v>
      </c>
      <c r="F28">
        <v>5</v>
      </c>
    </row>
    <row r="29" spans="1:6">
      <c r="A29" s="28" t="s">
        <v>66</v>
      </c>
      <c r="B29" s="28"/>
      <c r="C29" s="28"/>
      <c r="D29" s="30" t="s">
        <v>56</v>
      </c>
      <c r="E29" s="30">
        <v>99500</v>
      </c>
      <c r="F29" s="30">
        <v>99500</v>
      </c>
    </row>
    <row r="30" spans="1:6">
      <c r="A30" s="28" t="s">
        <v>62</v>
      </c>
      <c r="B30" s="28"/>
      <c r="C30" s="28"/>
      <c r="D30">
        <v>27</v>
      </c>
      <c r="E30">
        <v>21</v>
      </c>
      <c r="F30">
        <v>27</v>
      </c>
    </row>
    <row r="31" spans="1:6">
      <c r="A31" s="28" t="s">
        <v>67</v>
      </c>
      <c r="B31" s="28"/>
      <c r="C31" s="28"/>
      <c r="D31" s="30">
        <v>837000</v>
      </c>
      <c r="E31" s="30">
        <v>417900</v>
      </c>
      <c r="F31" s="30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70"/>
  <sheetViews>
    <sheetView tabSelected="1" topLeftCell="A13" workbookViewId="0">
      <selection activeCell="K12" sqref="K12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1">
        <v>44020</v>
      </c>
      <c r="E4" s="32">
        <v>16000</v>
      </c>
      <c r="F4">
        <v>30</v>
      </c>
      <c r="G4" s="32">
        <v>480000</v>
      </c>
    </row>
    <row r="5" spans="2:7" outlineLevel="2">
      <c r="B5" s="33" t="s">
        <v>73</v>
      </c>
      <c r="D5" s="31"/>
      <c r="E5" s="32"/>
      <c r="F5">
        <f>SUBTOTAL(1,F4:F4)</f>
        <v>30</v>
      </c>
      <c r="G5" s="32">
        <f>SUBTOTAL(1,G4:G4)</f>
        <v>480000</v>
      </c>
    </row>
    <row r="6" spans="2:7" outlineLevel="1">
      <c r="B6" s="33" t="s">
        <v>82</v>
      </c>
      <c r="D6" s="31"/>
      <c r="E6" s="32"/>
      <c r="F6">
        <f>SUBTOTAL(9,F4:F4)</f>
        <v>30</v>
      </c>
      <c r="G6" s="32">
        <f>SUBTOTAL(9,G4:G4)</f>
        <v>480000</v>
      </c>
    </row>
    <row r="7" spans="2:7" outlineLevel="3">
      <c r="B7" t="s">
        <v>10</v>
      </c>
      <c r="C7" t="s">
        <v>9</v>
      </c>
      <c r="D7" s="31">
        <v>43984</v>
      </c>
      <c r="E7" s="32">
        <v>23000</v>
      </c>
      <c r="F7">
        <v>2</v>
      </c>
      <c r="G7" s="32">
        <v>46000</v>
      </c>
    </row>
    <row r="8" spans="2:7" outlineLevel="2">
      <c r="B8" s="33" t="s">
        <v>74</v>
      </c>
      <c r="D8" s="31"/>
      <c r="E8" s="32"/>
      <c r="F8">
        <f>SUBTOTAL(1,F7:F7)</f>
        <v>2</v>
      </c>
      <c r="G8" s="32">
        <f>SUBTOTAL(1,G7:G7)</f>
        <v>46000</v>
      </c>
    </row>
    <row r="9" spans="2:7" outlineLevel="1">
      <c r="B9" s="33" t="s">
        <v>83</v>
      </c>
      <c r="D9" s="31"/>
      <c r="E9" s="32"/>
      <c r="F9">
        <f>SUBTOTAL(9,F7:F7)</f>
        <v>2</v>
      </c>
      <c r="G9" s="32">
        <f>SUBTOTAL(9,G7:G7)</f>
        <v>46000</v>
      </c>
    </row>
    <row r="10" spans="2:7" outlineLevel="3">
      <c r="B10" t="s">
        <v>18</v>
      </c>
      <c r="C10" t="s">
        <v>9</v>
      </c>
      <c r="D10" s="31">
        <v>43954</v>
      </c>
      <c r="E10" s="32">
        <v>21000</v>
      </c>
      <c r="F10">
        <v>2</v>
      </c>
      <c r="G10" s="32">
        <v>42000</v>
      </c>
    </row>
    <row r="11" spans="2:7" outlineLevel="2">
      <c r="B11" s="33" t="s">
        <v>75</v>
      </c>
      <c r="D11" s="31"/>
      <c r="E11" s="32"/>
      <c r="F11">
        <f>SUBTOTAL(1,F10:F10)</f>
        <v>2</v>
      </c>
      <c r="G11" s="32">
        <f>SUBTOTAL(1,G10:G10)</f>
        <v>42000</v>
      </c>
    </row>
    <row r="12" spans="2:7" outlineLevel="1">
      <c r="B12" s="33" t="s">
        <v>84</v>
      </c>
      <c r="D12" s="31"/>
      <c r="E12" s="32"/>
      <c r="F12">
        <f>SUBTOTAL(9,F10:F10)</f>
        <v>2</v>
      </c>
      <c r="G12" s="32">
        <f>SUBTOTAL(9,G10:G10)</f>
        <v>42000</v>
      </c>
    </row>
    <row r="13" spans="2:7" outlineLevel="3">
      <c r="B13" t="s">
        <v>10</v>
      </c>
      <c r="C13" t="s">
        <v>9</v>
      </c>
      <c r="D13" s="31">
        <v>43929</v>
      </c>
      <c r="E13" s="32">
        <v>23000</v>
      </c>
      <c r="F13">
        <v>32</v>
      </c>
      <c r="G13" s="32">
        <v>736000</v>
      </c>
    </row>
    <row r="14" spans="2:7" outlineLevel="3">
      <c r="B14" t="s">
        <v>10</v>
      </c>
      <c r="C14" t="s">
        <v>9</v>
      </c>
      <c r="D14" s="31">
        <v>43928</v>
      </c>
      <c r="E14" s="32">
        <v>23000</v>
      </c>
      <c r="F14">
        <v>6</v>
      </c>
      <c r="G14" s="32">
        <v>138000</v>
      </c>
    </row>
    <row r="15" spans="2:7" outlineLevel="2">
      <c r="B15" s="33" t="s">
        <v>74</v>
      </c>
      <c r="D15" s="31"/>
      <c r="E15" s="32"/>
      <c r="F15">
        <f>SUBTOTAL(1,F13:F14)</f>
        <v>19</v>
      </c>
      <c r="G15" s="32">
        <f>SUBTOTAL(1,G13:G14)</f>
        <v>437000</v>
      </c>
    </row>
    <row r="16" spans="2:7" outlineLevel="1">
      <c r="B16" s="33" t="s">
        <v>83</v>
      </c>
      <c r="D16" s="31"/>
      <c r="E16" s="32"/>
      <c r="F16">
        <f>SUBTOTAL(9,F13:F14)</f>
        <v>38</v>
      </c>
      <c r="G16" s="32">
        <f>SUBTOTAL(9,G13:G14)</f>
        <v>874000</v>
      </c>
    </row>
    <row r="17" spans="2:7" outlineLevel="3">
      <c r="B17" t="s">
        <v>13</v>
      </c>
      <c r="C17" t="s">
        <v>9</v>
      </c>
      <c r="D17" s="31">
        <v>43926</v>
      </c>
      <c r="E17" s="32">
        <v>16000</v>
      </c>
      <c r="F17">
        <v>2</v>
      </c>
      <c r="G17" s="32">
        <v>32000</v>
      </c>
    </row>
    <row r="18" spans="2:7" outlineLevel="2">
      <c r="B18" s="33" t="s">
        <v>73</v>
      </c>
      <c r="D18" s="31"/>
      <c r="E18" s="32"/>
      <c r="F18">
        <f>SUBTOTAL(1,F17:F17)</f>
        <v>2</v>
      </c>
      <c r="G18" s="32">
        <f>SUBTOTAL(1,G17:G17)</f>
        <v>32000</v>
      </c>
    </row>
    <row r="19" spans="2:7" outlineLevel="1">
      <c r="B19" s="33" t="s">
        <v>82</v>
      </c>
      <c r="D19" s="31"/>
      <c r="E19" s="32"/>
      <c r="F19">
        <f>SUBTOTAL(9,F17:F17)</f>
        <v>2</v>
      </c>
      <c r="G19" s="32">
        <f>SUBTOTAL(9,G17:G17)</f>
        <v>32000</v>
      </c>
    </row>
    <row r="20" spans="2:7" outlineLevel="3">
      <c r="B20" t="s">
        <v>18</v>
      </c>
      <c r="C20" t="s">
        <v>9</v>
      </c>
      <c r="D20" s="31">
        <v>43866</v>
      </c>
      <c r="E20" s="32">
        <v>21000</v>
      </c>
      <c r="F20">
        <v>15</v>
      </c>
      <c r="G20" s="32">
        <v>315000</v>
      </c>
    </row>
    <row r="21" spans="2:7" outlineLevel="2">
      <c r="B21" s="33" t="s">
        <v>75</v>
      </c>
      <c r="D21" s="31"/>
      <c r="E21" s="32"/>
      <c r="F21">
        <f>SUBTOTAL(1,F20:F20)</f>
        <v>15</v>
      </c>
      <c r="G21" s="32">
        <f>SUBTOTAL(1,G20:G20)</f>
        <v>315000</v>
      </c>
    </row>
    <row r="22" spans="2:7" outlineLevel="1">
      <c r="B22" s="33" t="s">
        <v>84</v>
      </c>
      <c r="D22" s="31"/>
      <c r="E22" s="32"/>
      <c r="F22">
        <f>SUBTOTAL(9,F20:F20)</f>
        <v>15</v>
      </c>
      <c r="G22" s="32">
        <f>SUBTOTAL(9,G20:G20)</f>
        <v>315000</v>
      </c>
    </row>
    <row r="23" spans="2:7" outlineLevel="3">
      <c r="B23" t="s">
        <v>13</v>
      </c>
      <c r="C23" t="s">
        <v>9</v>
      </c>
      <c r="D23" s="31">
        <v>43839</v>
      </c>
      <c r="E23" s="32">
        <v>16000</v>
      </c>
      <c r="F23">
        <v>5</v>
      </c>
      <c r="G23" s="32">
        <v>80000</v>
      </c>
    </row>
    <row r="24" spans="2:7" outlineLevel="2">
      <c r="B24" s="33" t="s">
        <v>73</v>
      </c>
      <c r="D24" s="31"/>
      <c r="E24" s="32"/>
      <c r="F24">
        <f>SUBTOTAL(1,F23:F23)</f>
        <v>5</v>
      </c>
      <c r="G24" s="32">
        <f>SUBTOTAL(1,G23:G23)</f>
        <v>80000</v>
      </c>
    </row>
    <row r="25" spans="2:7" outlineLevel="1">
      <c r="B25" s="33" t="s">
        <v>82</v>
      </c>
      <c r="D25" s="31"/>
      <c r="E25" s="32"/>
      <c r="F25">
        <f>SUBTOTAL(9,F23:F23)</f>
        <v>5</v>
      </c>
      <c r="G25" s="32">
        <f>SUBTOTAL(9,G23:G23)</f>
        <v>80000</v>
      </c>
    </row>
    <row r="26" spans="2:7" outlineLevel="3">
      <c r="B26" t="s">
        <v>8</v>
      </c>
      <c r="C26" t="s">
        <v>7</v>
      </c>
      <c r="D26" s="31">
        <v>44027</v>
      </c>
      <c r="E26" s="32">
        <v>15000</v>
      </c>
      <c r="F26">
        <v>19</v>
      </c>
      <c r="G26" s="32">
        <v>285000</v>
      </c>
    </row>
    <row r="27" spans="2:7" outlineLevel="3">
      <c r="B27" t="s">
        <v>8</v>
      </c>
      <c r="C27" t="s">
        <v>7</v>
      </c>
      <c r="D27" s="31">
        <v>43991</v>
      </c>
      <c r="E27" s="32">
        <v>15000</v>
      </c>
      <c r="F27">
        <v>3</v>
      </c>
      <c r="G27" s="32">
        <v>45000</v>
      </c>
    </row>
    <row r="28" spans="2:7" outlineLevel="3">
      <c r="B28" t="s">
        <v>8</v>
      </c>
      <c r="C28" t="s">
        <v>7</v>
      </c>
      <c r="D28" s="31">
        <v>43914</v>
      </c>
      <c r="E28" s="32">
        <v>15000</v>
      </c>
      <c r="F28">
        <v>5</v>
      </c>
      <c r="G28" s="32">
        <v>75000</v>
      </c>
    </row>
    <row r="29" spans="2:7" outlineLevel="2">
      <c r="B29" s="33" t="s">
        <v>76</v>
      </c>
      <c r="D29" s="31"/>
      <c r="E29" s="32"/>
      <c r="F29">
        <f>SUBTOTAL(1,F26:F28)</f>
        <v>9</v>
      </c>
      <c r="G29" s="32">
        <f>SUBTOTAL(1,G26:G28)</f>
        <v>135000</v>
      </c>
    </row>
    <row r="30" spans="2:7" outlineLevel="1">
      <c r="B30" s="33" t="s">
        <v>85</v>
      </c>
      <c r="D30" s="31"/>
      <c r="E30" s="32"/>
      <c r="F30">
        <f>SUBTOTAL(9,F26:F28)</f>
        <v>27</v>
      </c>
      <c r="G30" s="32">
        <f>SUBTOTAL(9,G26:G28)</f>
        <v>405000</v>
      </c>
    </row>
    <row r="31" spans="2:7" outlineLevel="3">
      <c r="B31" t="s">
        <v>16</v>
      </c>
      <c r="C31" t="s">
        <v>11</v>
      </c>
      <c r="D31" s="31">
        <v>44057</v>
      </c>
      <c r="E31" s="32">
        <v>19900</v>
      </c>
      <c r="F31">
        <v>5</v>
      </c>
      <c r="G31" s="32">
        <v>99500</v>
      </c>
    </row>
    <row r="32" spans="2:7" outlineLevel="3">
      <c r="B32" t="s">
        <v>16</v>
      </c>
      <c r="C32" t="s">
        <v>11</v>
      </c>
      <c r="D32" s="31">
        <v>43990</v>
      </c>
      <c r="E32" s="32">
        <v>19900</v>
      </c>
      <c r="F32">
        <v>9</v>
      </c>
      <c r="G32" s="32">
        <v>179100</v>
      </c>
    </row>
    <row r="33" spans="2:7" outlineLevel="2">
      <c r="B33" s="33" t="s">
        <v>77</v>
      </c>
      <c r="D33" s="31"/>
      <c r="E33" s="32"/>
      <c r="F33">
        <f>SUBTOTAL(1,F31:F32)</f>
        <v>7</v>
      </c>
      <c r="G33" s="32">
        <f>SUBTOTAL(1,G31:G32)</f>
        <v>139300</v>
      </c>
    </row>
    <row r="34" spans="2:7" outlineLevel="1">
      <c r="B34" s="33" t="s">
        <v>86</v>
      </c>
      <c r="D34" s="31"/>
      <c r="E34" s="32"/>
      <c r="F34">
        <f>SUBTOTAL(9,F31:F32)</f>
        <v>14</v>
      </c>
      <c r="G34" s="32">
        <f>SUBTOTAL(9,G31:G32)</f>
        <v>278600</v>
      </c>
    </row>
    <row r="35" spans="2:7" outlineLevel="3">
      <c r="B35" t="s">
        <v>12</v>
      </c>
      <c r="C35" t="s">
        <v>11</v>
      </c>
      <c r="D35" s="31">
        <v>43962</v>
      </c>
      <c r="E35" s="32">
        <v>31000</v>
      </c>
      <c r="F35">
        <v>2</v>
      </c>
      <c r="G35" s="32">
        <v>62000</v>
      </c>
    </row>
    <row r="36" spans="2:7" outlineLevel="3">
      <c r="B36" t="s">
        <v>12</v>
      </c>
      <c r="C36" t="s">
        <v>11</v>
      </c>
      <c r="D36" s="31">
        <v>43958</v>
      </c>
      <c r="E36" s="32">
        <v>31000</v>
      </c>
      <c r="F36">
        <v>21</v>
      </c>
      <c r="G36" s="32">
        <v>651000</v>
      </c>
    </row>
    <row r="37" spans="2:7" outlineLevel="2">
      <c r="B37" s="33" t="s">
        <v>78</v>
      </c>
      <c r="D37" s="31"/>
      <c r="E37" s="32"/>
      <c r="F37">
        <f>SUBTOTAL(1,F35:F36)</f>
        <v>11.5</v>
      </c>
      <c r="G37" s="32">
        <f>SUBTOTAL(1,G35:G36)</f>
        <v>356500</v>
      </c>
    </row>
    <row r="38" spans="2:7" outlineLevel="1">
      <c r="B38" s="33" t="s">
        <v>87</v>
      </c>
      <c r="D38" s="31"/>
      <c r="E38" s="32"/>
      <c r="F38">
        <f>SUBTOTAL(9,F35:F36)</f>
        <v>23</v>
      </c>
      <c r="G38" s="32">
        <f>SUBTOTAL(9,G35:G36)</f>
        <v>713000</v>
      </c>
    </row>
    <row r="39" spans="2:7" outlineLevel="3">
      <c r="B39" t="s">
        <v>16</v>
      </c>
      <c r="C39" t="s">
        <v>11</v>
      </c>
      <c r="D39" s="31">
        <v>43926</v>
      </c>
      <c r="E39" s="32">
        <v>19900</v>
      </c>
      <c r="F39">
        <v>19</v>
      </c>
      <c r="G39" s="32">
        <v>378100</v>
      </c>
    </row>
    <row r="40" spans="2:7" outlineLevel="2">
      <c r="B40" s="33" t="s">
        <v>77</v>
      </c>
      <c r="D40" s="31"/>
      <c r="E40" s="32"/>
      <c r="F40">
        <f>SUBTOTAL(1,F39:F39)</f>
        <v>19</v>
      </c>
      <c r="G40" s="32">
        <f>SUBTOTAL(1,G39:G39)</f>
        <v>378100</v>
      </c>
    </row>
    <row r="41" spans="2:7" outlineLevel="1">
      <c r="B41" s="33" t="s">
        <v>86</v>
      </c>
      <c r="D41" s="31"/>
      <c r="E41" s="32"/>
      <c r="F41">
        <f>SUBTOTAL(9,F39:F39)</f>
        <v>19</v>
      </c>
      <c r="G41" s="32">
        <f>SUBTOTAL(9,G39:G39)</f>
        <v>378100</v>
      </c>
    </row>
    <row r="42" spans="2:7" outlineLevel="3">
      <c r="B42" t="s">
        <v>12</v>
      </c>
      <c r="C42" t="s">
        <v>11</v>
      </c>
      <c r="D42" s="31">
        <v>43923</v>
      </c>
      <c r="E42" s="32">
        <v>31000</v>
      </c>
      <c r="F42">
        <v>6</v>
      </c>
      <c r="G42" s="32">
        <v>186000</v>
      </c>
    </row>
    <row r="43" spans="2:7" outlineLevel="2">
      <c r="B43" s="33" t="s">
        <v>78</v>
      </c>
      <c r="D43" s="31"/>
      <c r="E43" s="32"/>
      <c r="F43">
        <f>SUBTOTAL(1,F42:F42)</f>
        <v>6</v>
      </c>
      <c r="G43" s="32">
        <f>SUBTOTAL(1,G42:G42)</f>
        <v>186000</v>
      </c>
    </row>
    <row r="44" spans="2:7" outlineLevel="1">
      <c r="B44" s="33" t="s">
        <v>87</v>
      </c>
      <c r="D44" s="31"/>
      <c r="E44" s="32"/>
      <c r="F44">
        <f>SUBTOTAL(9,F42:F42)</f>
        <v>6</v>
      </c>
      <c r="G44" s="32">
        <f>SUBTOTAL(9,G42:G42)</f>
        <v>186000</v>
      </c>
    </row>
    <row r="45" spans="2:7" outlineLevel="3">
      <c r="B45" t="s">
        <v>16</v>
      </c>
      <c r="C45" t="s">
        <v>11</v>
      </c>
      <c r="D45" s="31">
        <v>43873</v>
      </c>
      <c r="E45" s="32">
        <v>19900</v>
      </c>
      <c r="F45">
        <v>21</v>
      </c>
      <c r="G45" s="32">
        <v>417900</v>
      </c>
    </row>
    <row r="46" spans="2:7" outlineLevel="2">
      <c r="B46" s="33" t="s">
        <v>77</v>
      </c>
      <c r="D46" s="31"/>
      <c r="E46" s="32"/>
      <c r="F46">
        <f>SUBTOTAL(1,F45:F45)</f>
        <v>21</v>
      </c>
      <c r="G46" s="32">
        <f>SUBTOTAL(1,G45:G45)</f>
        <v>417900</v>
      </c>
    </row>
    <row r="47" spans="2:7" outlineLevel="1">
      <c r="B47" s="33" t="s">
        <v>86</v>
      </c>
      <c r="D47" s="31"/>
      <c r="E47" s="32"/>
      <c r="F47">
        <f>SUBTOTAL(9,F45:F45)</f>
        <v>21</v>
      </c>
      <c r="G47" s="32">
        <f>SUBTOTAL(9,G45:G45)</f>
        <v>417900</v>
      </c>
    </row>
    <row r="48" spans="2:7" outlineLevel="3">
      <c r="B48" t="s">
        <v>12</v>
      </c>
      <c r="C48" t="s">
        <v>11</v>
      </c>
      <c r="D48" s="31">
        <v>43862</v>
      </c>
      <c r="E48" s="32">
        <v>31000</v>
      </c>
      <c r="F48">
        <v>27</v>
      </c>
      <c r="G48" s="32">
        <v>837000</v>
      </c>
    </row>
    <row r="49" spans="2:7" outlineLevel="2">
      <c r="B49" s="33" t="s">
        <v>78</v>
      </c>
      <c r="D49" s="31"/>
      <c r="E49" s="32"/>
      <c r="F49">
        <f>SUBTOTAL(1,F48:F48)</f>
        <v>27</v>
      </c>
      <c r="G49" s="32">
        <f>SUBTOTAL(1,G48:G48)</f>
        <v>837000</v>
      </c>
    </row>
    <row r="50" spans="2:7" outlineLevel="1">
      <c r="B50" s="33" t="s">
        <v>87</v>
      </c>
      <c r="D50" s="31"/>
      <c r="E50" s="32"/>
      <c r="F50">
        <f>SUBTOTAL(9,F48:F48)</f>
        <v>27</v>
      </c>
      <c r="G50" s="32">
        <f>SUBTOTAL(9,G48:G48)</f>
        <v>837000</v>
      </c>
    </row>
    <row r="51" spans="2:7" outlineLevel="3">
      <c r="B51" t="s">
        <v>17</v>
      </c>
      <c r="C51" t="s">
        <v>14</v>
      </c>
      <c r="D51" s="31">
        <v>44023</v>
      </c>
      <c r="E51" s="32">
        <v>43000</v>
      </c>
      <c r="F51">
        <v>4</v>
      </c>
      <c r="G51" s="32">
        <v>172000</v>
      </c>
    </row>
    <row r="52" spans="2:7" outlineLevel="2">
      <c r="B52" s="33" t="s">
        <v>79</v>
      </c>
      <c r="D52" s="31"/>
      <c r="E52" s="32"/>
      <c r="F52">
        <f>SUBTOTAL(1,F51:F51)</f>
        <v>4</v>
      </c>
      <c r="G52" s="32">
        <f>SUBTOTAL(1,G51:G51)</f>
        <v>172000</v>
      </c>
    </row>
    <row r="53" spans="2:7" outlineLevel="1">
      <c r="B53" s="33" t="s">
        <v>88</v>
      </c>
      <c r="D53" s="31"/>
      <c r="E53" s="32"/>
      <c r="F53">
        <f>SUBTOTAL(9,F51:F51)</f>
        <v>4</v>
      </c>
      <c r="G53" s="32">
        <f>SUBTOTAL(9,G51:G51)</f>
        <v>172000</v>
      </c>
    </row>
    <row r="54" spans="2:7" outlineLevel="3">
      <c r="B54" t="s">
        <v>15</v>
      </c>
      <c r="C54" t="s">
        <v>14</v>
      </c>
      <c r="D54" s="31">
        <v>43991</v>
      </c>
      <c r="E54" s="32">
        <v>35000</v>
      </c>
      <c r="F54">
        <v>3</v>
      </c>
      <c r="G54" s="32">
        <v>105000</v>
      </c>
    </row>
    <row r="55" spans="2:7" outlineLevel="3">
      <c r="B55" t="s">
        <v>15</v>
      </c>
      <c r="C55" t="s">
        <v>14</v>
      </c>
      <c r="D55" s="31">
        <v>43987</v>
      </c>
      <c r="E55" s="32">
        <v>35000</v>
      </c>
      <c r="F55">
        <v>10</v>
      </c>
      <c r="G55" s="32">
        <v>350000</v>
      </c>
    </row>
    <row r="56" spans="2:7" outlineLevel="2">
      <c r="B56" s="33" t="s">
        <v>80</v>
      </c>
      <c r="D56" s="31"/>
      <c r="E56" s="32"/>
      <c r="F56">
        <f>SUBTOTAL(1,F54:F55)</f>
        <v>6.5</v>
      </c>
      <c r="G56" s="32">
        <f>SUBTOTAL(1,G54:G55)</f>
        <v>227500</v>
      </c>
    </row>
    <row r="57" spans="2:7" outlineLevel="1">
      <c r="B57" s="33" t="s">
        <v>89</v>
      </c>
      <c r="D57" s="31"/>
      <c r="E57" s="32"/>
      <c r="F57">
        <f>SUBTOTAL(9,F54:F55)</f>
        <v>13</v>
      </c>
      <c r="G57" s="32">
        <f>SUBTOTAL(9,G54:G55)</f>
        <v>455000</v>
      </c>
    </row>
    <row r="58" spans="2:7" outlineLevel="3">
      <c r="B58" t="s">
        <v>17</v>
      </c>
      <c r="C58" t="s">
        <v>14</v>
      </c>
      <c r="D58" s="31">
        <v>43984</v>
      </c>
      <c r="E58" s="32">
        <v>43000</v>
      </c>
      <c r="F58">
        <v>26</v>
      </c>
      <c r="G58" s="32">
        <v>1118000</v>
      </c>
    </row>
    <row r="59" spans="2:7" outlineLevel="2">
      <c r="B59" s="33" t="s">
        <v>79</v>
      </c>
      <c r="D59" s="31"/>
      <c r="E59" s="32"/>
      <c r="F59">
        <f>SUBTOTAL(1,F58:F58)</f>
        <v>26</v>
      </c>
      <c r="G59" s="32">
        <f>SUBTOTAL(1,G58:G58)</f>
        <v>1118000</v>
      </c>
    </row>
    <row r="60" spans="2:7" outlineLevel="1">
      <c r="B60" s="33" t="s">
        <v>88</v>
      </c>
      <c r="D60" s="31"/>
      <c r="E60" s="32"/>
      <c r="F60">
        <f>SUBTOTAL(9,F58:F58)</f>
        <v>26</v>
      </c>
      <c r="G60" s="32">
        <f>SUBTOTAL(9,G58:G58)</f>
        <v>1118000</v>
      </c>
    </row>
    <row r="61" spans="2:7" outlineLevel="3">
      <c r="B61" t="s">
        <v>15</v>
      </c>
      <c r="C61" t="s">
        <v>14</v>
      </c>
      <c r="D61" s="31">
        <v>43970</v>
      </c>
      <c r="E61" s="32">
        <v>35000</v>
      </c>
      <c r="F61">
        <v>11</v>
      </c>
      <c r="G61" s="32">
        <v>385000</v>
      </c>
    </row>
    <row r="62" spans="2:7" outlineLevel="2">
      <c r="B62" s="33" t="s">
        <v>80</v>
      </c>
      <c r="D62" s="31"/>
      <c r="E62" s="32"/>
      <c r="F62">
        <f>SUBTOTAL(1,F61:F61)</f>
        <v>11</v>
      </c>
      <c r="G62" s="32">
        <f>SUBTOTAL(1,G61:G61)</f>
        <v>385000</v>
      </c>
    </row>
    <row r="63" spans="2:7" outlineLevel="1">
      <c r="B63" s="33" t="s">
        <v>89</v>
      </c>
      <c r="D63" s="31"/>
      <c r="E63" s="32"/>
      <c r="F63">
        <f>SUBTOTAL(9,F61:F61)</f>
        <v>11</v>
      </c>
      <c r="G63" s="32">
        <f>SUBTOTAL(9,G61:G61)</f>
        <v>385000</v>
      </c>
    </row>
    <row r="64" spans="2:7" outlineLevel="3">
      <c r="B64" t="s">
        <v>17</v>
      </c>
      <c r="C64" t="s">
        <v>14</v>
      </c>
      <c r="D64" s="31">
        <v>43959</v>
      </c>
      <c r="E64" s="32">
        <v>43000</v>
      </c>
      <c r="F64">
        <v>29</v>
      </c>
      <c r="G64" s="32">
        <v>1247000</v>
      </c>
    </row>
    <row r="65" spans="2:7" outlineLevel="2">
      <c r="B65" s="33" t="s">
        <v>79</v>
      </c>
      <c r="D65" s="31"/>
      <c r="E65" s="32"/>
      <c r="F65">
        <f>SUBTOTAL(1,F64:F64)</f>
        <v>29</v>
      </c>
      <c r="G65" s="32">
        <f>SUBTOTAL(1,G64:G64)</f>
        <v>1247000</v>
      </c>
    </row>
    <row r="66" spans="2:7" outlineLevel="1">
      <c r="B66" s="33" t="s">
        <v>88</v>
      </c>
      <c r="D66" s="31"/>
      <c r="E66" s="32"/>
      <c r="F66">
        <f>SUBTOTAL(9,F64:F64)</f>
        <v>29</v>
      </c>
      <c r="G66" s="32">
        <f>SUBTOTAL(9,G64:G64)</f>
        <v>1247000</v>
      </c>
    </row>
    <row r="67" spans="2:7">
      <c r="B67" s="33" t="s">
        <v>81</v>
      </c>
      <c r="D67" s="31"/>
      <c r="E67" s="32"/>
      <c r="F67">
        <f>SUBTOTAL(1,F4:F64)</f>
        <v>12.56</v>
      </c>
      <c r="G67" s="32">
        <f>SUBTOTAL(1,G4:G64)</f>
        <v>338464</v>
      </c>
    </row>
    <row r="68" spans="2:7">
      <c r="B68" s="33" t="s">
        <v>46</v>
      </c>
      <c r="D68" s="31"/>
      <c r="E68" s="32"/>
      <c r="F68">
        <f>SUBTOTAL(9,F4:F64)</f>
        <v>314</v>
      </c>
      <c r="G68" s="32">
        <f>SUBTOTAL(9,G4:G64)</f>
        <v>8461600</v>
      </c>
    </row>
    <row r="69" spans="2:7" outlineLevel="1">
      <c r="C69" s="33" t="s">
        <v>68</v>
      </c>
      <c r="D69" s="31"/>
      <c r="E69" s="32"/>
      <c r="F69">
        <f>SUBTOTAL(9,F51:F64)</f>
        <v>83</v>
      </c>
      <c r="G69" s="32">
        <f>SUBTOTAL(9,G51:G64)</f>
        <v>3377000</v>
      </c>
    </row>
    <row r="70" spans="2:7">
      <c r="C70" s="33" t="s">
        <v>46</v>
      </c>
      <c r="D70" s="31"/>
      <c r="E70" s="32"/>
      <c r="F70">
        <f>SUBTOTAL(9,F4:F64)</f>
        <v>314</v>
      </c>
      <c r="G70" s="32">
        <f>SUBTOTAL(9,G4:G64)</f>
        <v>8461600</v>
      </c>
    </row>
  </sheetData>
  <sortState xmlns:xlrd2="http://schemas.microsoft.com/office/spreadsheetml/2017/richdata2" ref="B4:G64">
    <sortCondition ref="C4:C64"/>
    <sortCondition descending="1" ref="D4:D6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H33" sqref="H33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K12" sqref="K12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5"/>
      <c r="B1" s="15"/>
      <c r="C1" s="15"/>
      <c r="D1" s="15"/>
      <c r="E1" s="15"/>
    </row>
    <row r="2" spans="1:5" ht="17.25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10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10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10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10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10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10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10">
        <v>59</v>
      </c>
      <c r="E10" s="19">
        <f t="shared" si="0"/>
        <v>944000</v>
      </c>
    </row>
    <row r="11" spans="1:5" ht="17.25" thickBot="1">
      <c r="A11" s="15"/>
      <c r="B11" s="11" t="s">
        <v>10</v>
      </c>
      <c r="C11" s="20">
        <v>23000</v>
      </c>
      <c r="D11" s="12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O10" sqref="O10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2024-08-17T10:29:42Z</dcterms:modified>
</cp:coreProperties>
</file>