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4회\"/>
    </mc:Choice>
  </mc:AlternateContent>
  <xr:revisionPtr revIDLastSave="0" documentId="13_ncr:1_{959229CC-0895-40C4-ADE7-C2A01682D575}" xr6:coauthVersionLast="47" xr6:coauthVersionMax="47" xr10:uidLastSave="{00000000-0000-0000-0000-000000000000}"/>
  <bookViews>
    <workbookView xWindow="-108" yWindow="-108" windowWidth="23256" windowHeight="12576" firstSheet="1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_FilterDatabase" localSheetId="4" hidden="1">'분석작업-2'!$B$3:$G$34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공연예약_b1b5367e-0b20-432b-a86f-df37b1bdd038" name="공연예약" connection="공연관리"/>
        </x15:modelTables>
        <x15:extLst>
          <ext xmlns:x16="http://schemas.microsoft.com/office/spreadsheetml/2014/11/main" uri="{9835A34E-60A6-4A7C-AAB8-D5F71C897F49}">
            <x16:modelTimeGroupings>
              <x16:modelTimeGrouping tableName="공연예약" columnName="예매일자" columnId="예매일자">
                <x16:calculatedTimeColumn columnName="예매일자(분기)" columnId="예매일자(분기)" contentType="quarters" isSelected="1"/>
                <x16:calculatedTimeColumn columnName="예매일자(월 인덱스)" columnId="예매일자(월 인덱스)" contentType="monthsindex" isSelected="1"/>
                <x16:calculatedTimeColumn columnName="예매일자(월)" columnId="예매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G35" i="5"/>
  <c r="F35" i="5"/>
  <c r="G27" i="5"/>
  <c r="F27" i="5"/>
  <c r="G17" i="5"/>
  <c r="F17" i="5"/>
  <c r="G12" i="5"/>
  <c r="F12" i="5"/>
  <c r="G36" i="5"/>
  <c r="F36" i="5"/>
  <c r="G28" i="5"/>
  <c r="F28" i="5"/>
  <c r="G18" i="5"/>
  <c r="F18" i="5"/>
  <c r="G13" i="5"/>
  <c r="F13" i="5"/>
  <c r="A31" i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8" i="5" l="1"/>
  <c r="G37" i="5"/>
  <c r="G38" i="5"/>
  <c r="F3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E48E6A-45AC-4099-8AF3-9BF2B292CF77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0135B9-24DF-4DCA-B414-C5B5A06019AC}" sourceFile="C:\길벗컴활1급기출\02 최신기출유형\04회\공연관리.accdb" name="공연관리" type="100" refreshedVersion="8" minRefreshableVersion="5">
    <extLst>
      <ext xmlns:x15="http://schemas.microsoft.com/office/spreadsheetml/2010/11/main" uri="{DE250136-89BD-433C-8126-D09CA5730AF9}">
        <x15:connection id="39830918-efda-4d31-99fc-0746f04f2b02" autoDelete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공연예약].[구분].&amp;[뮤지컬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<sst xmlns="http://schemas.openxmlformats.org/spreadsheetml/2006/main" count="335" uniqueCount="78">
  <si>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</si>
  <si>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</si>
  <si>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</si>
  <si>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</si>
  <si>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</si>
  <si>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</si>
  <si>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</si>
  <si>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</si>
  <si>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</si>
  <si>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</si>
  <si>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</si>
  <si>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</si>
  <si>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</si>
  <si>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</si>
  <si>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</si>
  <si>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</si>
  <si>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</si>
  <si>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</si>
  <si>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</si>
  <si>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</si>
  <si>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</si>
  <si>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</si>
  <si>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</si>
  <si>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</si>
  <si>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</si>
  <si>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</si>
  <si>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</si>
  <si>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</si>
  <si>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</si>
  <si>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</si>
  <si>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</si>
  <si>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</si>
  <si>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</si>
  <si>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</si>
  <si>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</si>
  <si>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</si>
  <si>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</si>
  <si>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</si>
  <si>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</si>
  <si>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</si>
  <si>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</si>
  <si>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</si>
  <si>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</si>
  <si>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</si>
  <si>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</si>
  <si>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조건</t>
    <phoneticPr fontId="1" type="noConversion"/>
  </si>
  <si>
    <t>총합계</t>
  </si>
  <si>
    <t>02월</t>
  </si>
  <si>
    <t>04월</t>
  </si>
  <si>
    <t>05월</t>
  </si>
  <si>
    <t>06월</t>
  </si>
  <si>
    <t>08월</t>
  </si>
  <si>
    <t>전체 최대 : 예매수량</t>
  </si>
  <si>
    <t>최대 : 예매수량</t>
  </si>
  <si>
    <t>전체 최대 : 총금액</t>
  </si>
  <si>
    <t>최대 : 총금액</t>
  </si>
  <si>
    <t>***</t>
  </si>
  <si>
    <t>값</t>
  </si>
  <si>
    <t>1사분기</t>
  </si>
  <si>
    <t>2사분기</t>
  </si>
  <si>
    <t>3사분기</t>
  </si>
  <si>
    <t>분기</t>
  </si>
  <si>
    <t>2사분기 최대 : 예매수량</t>
  </si>
  <si>
    <t>2사분기 최대 : 총금액</t>
  </si>
  <si>
    <t>3사분기 최대 : 예매수량</t>
  </si>
  <si>
    <t>3사분기 최대 : 총금액</t>
  </si>
  <si>
    <t>1사분기 최대 : 예매수량</t>
  </si>
  <si>
    <t>1사분기 최대 : 총금액</t>
  </si>
  <si>
    <t>가족극 요약</t>
  </si>
  <si>
    <t>무용 요약</t>
  </si>
  <si>
    <t>뮤지컬 요약</t>
  </si>
  <si>
    <t>콘서트 요약</t>
  </si>
  <si>
    <t>가족극 평균</t>
  </si>
  <si>
    <t>무용 평균</t>
  </si>
  <si>
    <t>뮤지컬 평균</t>
  </si>
  <si>
    <t>콘서트 평균</t>
  </si>
  <si>
    <t>전체 평균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</si>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</sst>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9525" cap="flat" cmpd="sng" algn="ctr">
              <a:solidFill>
                <a:schemeClr val="accent1">
                  <a:alpha val="93000"/>
                </a:schemeClr>
              </a:solidFill>
              <a:round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F-4A9E-8CF2-3B6CEBF7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798320" y="2667000"/>
          <a:ext cx="99060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  <a:endParaRPr lang="en-US" altLang="ko-K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88920" y="2667000"/>
          <a:ext cx="9982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845820</xdr:colOff>
          <xdr:row>2</xdr:row>
          <xdr:rowOff>106680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483.699853819446" backgroundQuery="1" createdVersion="8" refreshedVersion="8" minRefreshableVersion="3" recordCount="0" supportSubquery="1" supportAdvancedDrill="1" xr:uid="{4803E6D9-CA1C-41B0-9C99-31DCB83479A6}">
  <cacheSource type="external" connectionId="1"/>
  <cacheFields count="6">
    <cacheField name="[공연예약].[공연이름].[공연이름]" caption="공연이름" numFmtId="0" hierarchy="1" level="1">
      <sharedItems count="2">
        <s v="천사의노래"/>
        <s v="피노키오"/>
      </sharedItems>
    </cacheField>
    <cacheField name="[Measures].[최대값: 예매수량]" caption="최대값: 예매수량" numFmtId="0" hierarchy="14" level="32767"/>
    <cacheField name="[Measures].[최대값: 총금액]" caption="최대값: 총금액" numFmtId="0" hierarchy="15" level="32767"/>
    <cacheField name="[공연예약].[구분].[구분]" caption="구분" numFmtId="0" hierarchy="2" level="1">
      <sharedItems containsSemiMixedTypes="0" containsNonDate="0" containsString="0"/>
    </cacheField>
    <cacheField name="[공연예약].[예매일자(분기)].[예매일자(분기)]" caption="예매일자(분기)" numFmtId="0" hierarchy="8" level="1">
      <sharedItems count="3">
        <s v="분기1"/>
        <s v="분기2"/>
        <s v="분기3"/>
      </sharedItems>
    </cacheField>
    <cacheField name="[공연예약].[예매일자(월)].[예매일자(월)]" caption="예매일자(월)" numFmtId="0" hierarchy="7" level="1">
      <sharedItems count="5">
        <s v="02월"/>
        <s v="04월"/>
        <s v="05월"/>
        <s v="06월"/>
        <s v="08월"/>
      </sharedItems>
    </cacheField>
  </cacheFields>
  <cacheHierarchies count="16">
    <cacheHierarchy uniqueName="[공연예약].[예약번호]" caption="예약번호" attribute="1" defaultMemberUniqueName="[공연예약].[예약번호].[All]" allUniqueName="[공연예약].[예약번호].[All]" dimensionUniqueName="[공연예약]" displayFolder="" count="0" memberValueDatatype="20" unbalanced="0"/>
    <cacheHierarchy uniqueName="[공연예약].[공연이름]" caption="공연이름" attribute="1" defaultMemberUniqueName="[공연예약].[공연이름].[All]" allUniqueName="[공연예약].[공연이름].[All]" dimensionUniqueName="[공연예약]" displayFolder="" count="2" memberValueDatatype="130" unbalanced="0">
      <fieldsUsage count="2">
        <fieldUsage x="-1"/>
        <fieldUsage x="0"/>
      </fieldsUsage>
    </cacheHierarchy>
    <cacheHierarchy uniqueName="[공연예약].[구분]" caption="구분" attribute="1" defaultMemberUniqueName="[공연예약].[구분].[All]" allUniqueName="[공연예약].[구분].[All]" dimensionUniqueName="[공연예약]" displayFolder="" count="2" memberValueDatatype="130" unbalanced="0">
      <fieldsUsage count="2">
        <fieldUsage x="-1"/>
        <fieldUsage x="3"/>
      </fieldsUsage>
    </cacheHierarchy>
    <cacheHierarchy uniqueName="[공연예약].[가격]" caption="가격" attribute="1" defaultMemberUniqueName="[공연예약].[가격].[All]" allUniqueName="[공연예약].[가격].[All]" dimensionUniqueName="[공연예약]" displayFolder="" count="0" memberValueDatatype="5" unbalanced="0"/>
    <cacheHierarchy uniqueName="[공연예약].[예매일자]" caption="예매일자" attribute="1" time="1" defaultMemberUniqueName="[공연예약].[예매일자].[All]" allUniqueName="[공연예약].[예매일자].[All]" dimensionUniqueName="[공연예약]" displayFolder="" count="2" memberValueDatatype="7" unbalanced="0"/>
    <cacheHierarchy uniqueName="[공연예약].[예매수량]" caption="예매수량" attribute="1" defaultMemberUniqueName="[공연예약].[예매수량].[All]" allUniqueName="[공연예약].[예매수량].[All]" dimensionUniqueName="[공연예약]" displayFolder="" count="0" memberValueDatatype="5" unbalanced="0"/>
    <cacheHierarchy uniqueName="[공연예약].[총금액]" caption="총금액" attribute="1" defaultMemberUniqueName="[공연예약].[총금액].[All]" allUniqueName="[공연예약].[총금액].[All]" dimensionUniqueName="[공연예약]" displayFolder="" count="0" memberValueDatatype="5" unbalanced="0"/>
    <cacheHierarchy uniqueName="[공연예약].[예매일자(월)]" caption="예매일자(월)" attribute="1" defaultMemberUniqueName="[공연예약].[예매일자(월)].[All]" allUniqueName="[공연예약].[예매일자(월)].[All]" dimensionUniqueName="[공연예약]" displayFolder="" count="2" memberValueDatatype="130" unbalanced="0">
      <fieldsUsage count="2">
        <fieldUsage x="-1"/>
        <fieldUsage x="5"/>
      </fieldsUsage>
    </cacheHierarchy>
    <cacheHierarchy uniqueName="[공연예약].[예매일자(분기)]" caption="예매일자(분기)" attribute="1" defaultMemberUniqueName="[공연예약].[예매일자(분기)].[All]" allUniqueName="[공연예약].[예매일자(분기)].[All]" dimensionUniqueName="[공연예약]" displayFolder="" count="2" memberValueDatatype="130" unbalanced="0">
      <fieldsUsage count="2">
        <fieldUsage x="-1"/>
        <fieldUsage x="4"/>
      </fieldsUsage>
    </cacheHierarchy>
    <cacheHierarchy uniqueName="[공연예약].[예매일자(월 인덱스)]" caption="예매일자(월 인덱스)" attribute="1" defaultMemberUniqueName="[공연예약].[예매일자(월 인덱스)].[All]" allUniqueName="[공연예약].[예매일자(월 인덱스)].[All]" dimensionUniqueName="[공연예약]" displayFolder="" count="0" memberValueDatatype="20" unbalanced="0" hidden="1"/>
    <cacheHierarchy uniqueName="[Measures].[__XL_Count 공연예약]" caption="__XL_Count 공연예약" measure="1" displayFolder="" measureGroup="공연예약" count="0" hidden="1"/>
    <cacheHierarchy uniqueName="[Measures].[__No measures defined]" caption="__No measures defined" measure="1" displayFolder="" count="0" hidden="1"/>
    <cacheHierarchy uniqueName="[Measures].[합계: 예매수량]" caption="합계: 예매수량" measure="1" displayFolder="" measureGroup="공연예약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합계: 총금액]" caption="합계: 총금액" measure="1" displayFolder="" measureGroup="공연예약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최대값: 예매수량]" caption="최대값: 예매수량" measure="1" displayFolder="" measureGroup="공연예약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최대값: 총금액]" caption="최대값: 총금액" measure="1" displayFolder="" measureGroup="공연예약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공연예약" uniqueName="[공연예약]" caption="공연예약"/>
  </dimensions>
  <measureGroups count="1">
    <measureGroup name="공연예약" caption="공연예약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5E60C5-633C-4F6E-9352-B4615791AD06}" name="피벗 테이블1" cacheId="0" dataOnRows="1" applyNumberFormats="0" applyBorderFormats="0" applyFontFormats="0" applyPatternFormats="0" applyAlignmentFormats="0" applyWidthHeightFormats="1" dataCaption="값" missingCaption="***" updatedVersion="8" minRefreshableVersion="3" useAutoFormatting="1" subtotalHiddenItems="1" itemPrintTitles="1" mergeItem="1" createdVersion="8" indent="0" compact="0" outline="1" outlineData="1" compactData="0" multipleFieldFilters="0">
  <location ref="A4:F31" firstHeaderRow="1" firstDataRow="2" firstDataCol="3" rowPageCount="1" colPageCount="1"/>
  <pivotFields count="6">
    <pivotField axis="axisCol" compact="0" allDrilled="1" showAll="0" dataSourceSort="1" defaultSubtotal="0" defaultAttributeDrillState="1">
      <items count="2">
        <item x="0"/>
        <item x="1"/>
      </items>
    </pivotField>
    <pivotField dataField="1" compact="0" showAll="0" defaultSubtotal="0"/>
    <pivotField dataField="1" compact="0" showAll="0" defaultSubtotal="0"/>
    <pivotField axis="axisPage" compact="0" allDrilled="1" subtotalTop="0" showAll="0" dataSourceSort="1" defaultSubtotal="0" defaultAttributeDrillState="1"/>
    <pivotField name="분기" axis="axisRow" compact="0" allDrilled="1" subtotalTop="0" showAll="0" dataSourceSort="1" defaultAttributeDrillState="1">
      <items count="4">
        <item n="1사분기" x="0"/>
        <item n="2사분기" x="1"/>
        <item n="3사분기" x="2"/>
        <item t="default"/>
      </items>
    </pivotField>
    <pivotField name="예매일자" axis="axisRow" compact="0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</pivotFields>
  <rowFields count="3">
    <field x="4"/>
    <field x="5"/>
    <field x="-2"/>
  </rowFields>
  <rowItems count="26">
    <i>
      <x/>
    </i>
    <i r="1">
      <x/>
    </i>
    <i r="2">
      <x/>
    </i>
    <i r="2" i="1">
      <x v="1"/>
    </i>
    <i t="default">
      <x/>
    </i>
    <i t="default" i="1">
      <x/>
    </i>
    <i>
      <x v="1"/>
    </i>
    <i r="1">
      <x v="1"/>
    </i>
    <i r="2">
      <x/>
    </i>
    <i r="2" i="1">
      <x v="1"/>
    </i>
    <i r="1">
      <x v="2"/>
    </i>
    <i r="2">
      <x/>
    </i>
    <i r="2" i="1">
      <x v="1"/>
    </i>
    <i r="1">
      <x v="3"/>
    </i>
    <i r="2">
      <x/>
    </i>
    <i r="2" i="1">
      <x v="1"/>
    </i>
    <i t="default">
      <x v="1"/>
    </i>
    <i t="default" i="1">
      <x v="1"/>
    </i>
    <i>
      <x v="2"/>
    </i>
    <i r="1">
      <x v="4"/>
    </i>
    <i r="2">
      <x/>
    </i>
    <i r="2" i="1">
      <x v="1"/>
    </i>
    <i t="default">
      <x v="2"/>
    </i>
    <i t="default" i="1">
      <x v="2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pageFields count="1">
    <pageField fld="3" hier="2" name="[공연예약].[구분].&amp;[뮤지컬]" cap="뮤지컬"/>
  </pageFields>
  <dataFields count="2">
    <dataField name="최대 : 예매수량" fld="1" subtotal="max" baseField="0" baseItem="0" numFmtId="41"/>
    <dataField name="최대 : 총금액" fld="2" subtotal="max" baseField="0" baseItem="0" numFmtId="41"/>
  </dataFields>
  <pivotHierarchies count="16">
    <pivotHierarchy dragToData="1"/>
    <pivotHierarchy dragToData="1"/>
    <pivotHierarchy multipleItemSelectionAllowed="1" dragToData="1">
      <members count="1" level="1">
        <member name="[공연예약].[구분].&amp;[뮤지컬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최대 : 예매수량"/>
    <pivotHierarchy dragToData="1" caption="최대 : 총금액"/>
  </pivotHierarchies>
  <pivotTableStyleInfo name="PivotStyleLight16" showRowHeaders="1" showColHeaders="1" showRowStripes="0" showColStripes="0" showLastColumn="1"/>
  <rowHierarchiesUsage count="3">
    <rowHierarchyUsage hierarchyUsage="8"/>
    <rowHierarchyUsage hierarchyUsage="7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공연관리">
        <x15:activeTabTopLevelEntity name="[공연예약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38"/>
  <sheetViews>
    <sheetView workbookViewId="0">
      <selection activeCell="E14" sqref="E14"/>
    </sheetView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45</v>
      </c>
    </row>
    <row r="31" spans="1:6">
      <c r="A31" t="b">
        <f>AND(E3&gt;=AVERAGE($E$3:$E$28),DAY(A3)&gt;=20)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OR(WEEKDAY($A3,1)=3,WEEKDAY($A3,1)=5)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G17" sqref="G17"/>
    </sheetView>
  </sheetViews>
  <sheetFormatPr defaultRowHeight="17.399999999999999"/>
  <cols>
    <col min="1" max="1" width="8.796875" style="23"/>
    <col min="2" max="2" width="14.69921875" style="23" customWidth="1"/>
    <col min="3" max="3" width="8.796875" style="23"/>
    <col min="4" max="4" width="17" style="23" customWidth="1"/>
    <col min="5" max="5" width="10.69921875" style="23" customWidth="1"/>
    <col min="6" max="16384" width="8.796875" style="23"/>
  </cols>
  <sheetData>
    <row r="2" spans="2:5" ht="18" thickBot="1">
      <c r="B2" s="23" t="s">
        <v>0</v>
      </c>
    </row>
    <row r="3" spans="2:5">
      <c r="B3" s="24" t="s">
        <v>3</v>
      </c>
      <c r="C3" s="25" t="s">
        <v>4</v>
      </c>
      <c r="D3" s="25" t="s">
        <v>19</v>
      </c>
      <c r="E3" s="30" t="s">
        <v>6</v>
      </c>
    </row>
    <row r="4" spans="2:5">
      <c r="B4" s="26" t="s">
        <v>17</v>
      </c>
      <c r="C4" s="27">
        <v>43000</v>
      </c>
      <c r="D4" s="27">
        <v>59</v>
      </c>
      <c r="E4" s="31">
        <f t="shared" ref="E4:E11" si="0">C4*D4</f>
        <v>2537000</v>
      </c>
    </row>
    <row r="5" spans="2:5">
      <c r="B5" s="26" t="s">
        <v>12</v>
      </c>
      <c r="C5" s="27">
        <v>31000</v>
      </c>
      <c r="D5" s="27">
        <v>56</v>
      </c>
      <c r="E5" s="31">
        <f t="shared" si="0"/>
        <v>1736000</v>
      </c>
    </row>
    <row r="6" spans="2:5">
      <c r="B6" s="26" t="s">
        <v>16</v>
      </c>
      <c r="C6" s="27">
        <v>19900</v>
      </c>
      <c r="D6" s="27">
        <v>54</v>
      </c>
      <c r="E6" s="31">
        <f t="shared" si="0"/>
        <v>1074600</v>
      </c>
    </row>
    <row r="7" spans="2:5">
      <c r="B7" s="26" t="s">
        <v>10</v>
      </c>
      <c r="C7" s="27">
        <v>23000</v>
      </c>
      <c r="D7" s="27">
        <v>40</v>
      </c>
      <c r="E7" s="31">
        <f t="shared" si="0"/>
        <v>920000</v>
      </c>
    </row>
    <row r="8" spans="2:5">
      <c r="B8" s="26" t="s">
        <v>13</v>
      </c>
      <c r="C8" s="27">
        <v>16000</v>
      </c>
      <c r="D8" s="27">
        <v>37</v>
      </c>
      <c r="E8" s="31">
        <f t="shared" si="0"/>
        <v>592000</v>
      </c>
    </row>
    <row r="9" spans="2:5">
      <c r="B9" s="26" t="s">
        <v>15</v>
      </c>
      <c r="C9" s="27">
        <v>35000</v>
      </c>
      <c r="D9" s="27">
        <v>27</v>
      </c>
      <c r="E9" s="31">
        <f t="shared" si="0"/>
        <v>945000</v>
      </c>
    </row>
    <row r="10" spans="2:5">
      <c r="B10" s="26" t="s">
        <v>8</v>
      </c>
      <c r="C10" s="27">
        <v>15000</v>
      </c>
      <c r="D10" s="27">
        <v>27</v>
      </c>
      <c r="E10" s="31">
        <f t="shared" si="0"/>
        <v>405000</v>
      </c>
    </row>
    <row r="11" spans="2:5" ht="18" thickBot="1">
      <c r="B11" s="28" t="s">
        <v>18</v>
      </c>
      <c r="C11" s="29">
        <v>21000</v>
      </c>
      <c r="D11" s="29">
        <v>17</v>
      </c>
      <c r="E11" s="32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tabSelected="1" workbookViewId="0">
      <selection activeCell="E3" sqref="E3"/>
    </sheetView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2" t="s">
        <v>22</v>
      </c>
      <c r="D2" s="3" t="s">
        <v>23</v>
      </c>
      <c r="E2" s="12" t="s">
        <v>24</v>
      </c>
    </row>
    <row r="3" spans="1:8">
      <c r="A3" s="3" t="s">
        <v>15</v>
      </c>
      <c r="B3" s="13" t="e">
        <f>AVERAGEIFS(F15:F40,A15:A40,A3,E15,"&gt;=5")</f>
        <v>#VALUE!</v>
      </c>
      <c r="D3" s="3">
        <v>4</v>
      </c>
      <c r="E3" s="10"/>
    </row>
    <row r="4" spans="1:8">
      <c r="A4" s="3" t="s">
        <v>16</v>
      </c>
      <c r="B4" s="13"/>
      <c r="D4" s="3">
        <v>5</v>
      </c>
      <c r="E4" s="10"/>
    </row>
    <row r="5" spans="1:8">
      <c r="A5" s="3" t="s">
        <v>17</v>
      </c>
      <c r="B5" s="13"/>
      <c r="D5" s="3">
        <v>6</v>
      </c>
      <c r="E5" s="10"/>
    </row>
    <row r="6" spans="1:8">
      <c r="A6" s="3" t="s">
        <v>18</v>
      </c>
      <c r="B6" s="13"/>
    </row>
    <row r="7" spans="1:8">
      <c r="A7" s="3" t="s">
        <v>8</v>
      </c>
      <c r="B7" s="13"/>
      <c r="D7" s="42" t="s">
        <v>25</v>
      </c>
      <c r="E7" s="43"/>
      <c r="F7" s="44"/>
    </row>
    <row r="8" spans="1:8">
      <c r="A8" s="3" t="s">
        <v>10</v>
      </c>
      <c r="B8" s="13"/>
      <c r="D8" s="45"/>
      <c r="E8" s="46"/>
      <c r="F8" s="47"/>
    </row>
    <row r="9" spans="1:8">
      <c r="A9" s="3" t="s">
        <v>12</v>
      </c>
      <c r="B9" s="13"/>
    </row>
    <row r="10" spans="1:8">
      <c r="A10" s="3" t="s">
        <v>13</v>
      </c>
      <c r="B10" s="13"/>
      <c r="D10" s="14"/>
      <c r="E10" s="14"/>
    </row>
    <row r="11" spans="1:8">
      <c r="D11" s="14"/>
      <c r="E11" s="14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5"/>
      <c r="H15" s="16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5"/>
      <c r="H16" s="16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5"/>
      <c r="H17" s="16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5"/>
      <c r="H18" s="16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5"/>
      <c r="H19" s="16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5"/>
      <c r="H20" s="16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5"/>
      <c r="H21" s="16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5"/>
      <c r="H22" s="16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5"/>
      <c r="H23" s="16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5"/>
      <c r="H24" s="16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5"/>
      <c r="H25" s="16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5"/>
      <c r="H26" s="16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5"/>
      <c r="H27" s="16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5"/>
      <c r="H28" s="16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5"/>
      <c r="H29" s="16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5"/>
      <c r="H30" s="16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5"/>
      <c r="H31" s="16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5"/>
      <c r="H32" s="16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5"/>
      <c r="H33" s="16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5"/>
      <c r="H34" s="16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5"/>
      <c r="H35" s="16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5"/>
      <c r="H36" s="16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5"/>
      <c r="H37" s="16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5"/>
      <c r="H38" s="16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5"/>
      <c r="H39" s="16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5"/>
      <c r="H40" s="16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1"/>
  <sheetViews>
    <sheetView topLeftCell="A7" zoomScale="96" workbookViewId="0">
      <selection activeCell="F8" sqref="F8"/>
    </sheetView>
  </sheetViews>
  <sheetFormatPr defaultRowHeight="17.399999999999999"/>
  <cols>
    <col min="1" max="1" width="13.19921875" bestFit="1" customWidth="1"/>
    <col min="2" max="2" width="14.8984375" bestFit="1" customWidth="1"/>
    <col min="3" max="3" width="14.69921875" bestFit="1" customWidth="1"/>
    <col min="4" max="5" width="13.09765625" bestFit="1" customWidth="1"/>
    <col min="6" max="6" width="9.69921875" bestFit="1" customWidth="1"/>
    <col min="7" max="11" width="14.3984375" bestFit="1" customWidth="1"/>
    <col min="12" max="12" width="11.796875" bestFit="1" customWidth="1"/>
    <col min="13" max="18" width="14.19921875" bestFit="1" customWidth="1"/>
    <col min="19" max="19" width="18.796875" bestFit="1" customWidth="1"/>
    <col min="20" max="20" width="16.8984375" bestFit="1" customWidth="1"/>
  </cols>
  <sheetData>
    <row r="2" spans="1:6">
      <c r="A2" s="33" t="s">
        <v>2</v>
      </c>
      <c r="B2" t="s" vm="1">
        <v>11</v>
      </c>
    </row>
    <row r="4" spans="1:6">
      <c r="A4" s="34"/>
      <c r="B4" s="34"/>
      <c r="C4" s="34"/>
      <c r="D4" s="35" t="s">
        <v>3</v>
      </c>
      <c r="E4" s="34"/>
      <c r="F4" s="34"/>
    </row>
    <row r="5" spans="1:6">
      <c r="A5" s="35" t="s">
        <v>61</v>
      </c>
      <c r="B5" s="35" t="s">
        <v>1</v>
      </c>
      <c r="C5" s="35" t="s">
        <v>57</v>
      </c>
      <c r="D5" s="36" t="s">
        <v>12</v>
      </c>
      <c r="E5" s="36" t="s">
        <v>16</v>
      </c>
      <c r="F5" s="36" t="s">
        <v>46</v>
      </c>
    </row>
    <row r="6" spans="1:6">
      <c r="A6" s="34" t="s">
        <v>58</v>
      </c>
      <c r="B6" s="34"/>
      <c r="C6" s="34"/>
      <c r="D6" s="37"/>
      <c r="E6" s="37"/>
      <c r="F6" s="37"/>
    </row>
    <row r="7" spans="1:6">
      <c r="A7" s="34"/>
      <c r="B7" s="34" t="s">
        <v>47</v>
      </c>
      <c r="C7" s="34"/>
      <c r="D7" s="37"/>
      <c r="E7" s="37"/>
      <c r="F7" s="37"/>
    </row>
    <row r="8" spans="1:6">
      <c r="A8" s="34"/>
      <c r="B8" s="34"/>
      <c r="C8" s="34" t="s">
        <v>53</v>
      </c>
      <c r="D8" s="37">
        <v>27</v>
      </c>
      <c r="E8" s="37">
        <v>21</v>
      </c>
      <c r="F8" s="37">
        <v>27</v>
      </c>
    </row>
    <row r="9" spans="1:6">
      <c r="A9" s="34"/>
      <c r="B9" s="34"/>
      <c r="C9" s="34" t="s">
        <v>55</v>
      </c>
      <c r="D9" s="37">
        <v>837000</v>
      </c>
      <c r="E9" s="37">
        <v>417900</v>
      </c>
      <c r="F9" s="37">
        <v>837000</v>
      </c>
    </row>
    <row r="10" spans="1:6">
      <c r="A10" s="34" t="s">
        <v>66</v>
      </c>
      <c r="B10" s="34"/>
      <c r="C10" s="34"/>
      <c r="D10" s="37">
        <v>27</v>
      </c>
      <c r="E10" s="37">
        <v>21</v>
      </c>
      <c r="F10" s="37">
        <v>27</v>
      </c>
    </row>
    <row r="11" spans="1:6">
      <c r="A11" s="34" t="s">
        <v>67</v>
      </c>
      <c r="B11" s="34"/>
      <c r="C11" s="34"/>
      <c r="D11" s="37">
        <v>837000</v>
      </c>
      <c r="E11" s="37">
        <v>417900</v>
      </c>
      <c r="F11" s="37">
        <v>837000</v>
      </c>
    </row>
    <row r="12" spans="1:6">
      <c r="A12" s="34" t="s">
        <v>59</v>
      </c>
      <c r="B12" s="34"/>
      <c r="C12" s="34"/>
      <c r="D12" s="37"/>
      <c r="E12" s="37"/>
      <c r="F12" s="37"/>
    </row>
    <row r="13" spans="1:6">
      <c r="A13" s="34"/>
      <c r="B13" s="34" t="s">
        <v>48</v>
      </c>
      <c r="C13" s="34"/>
      <c r="D13" s="37"/>
      <c r="E13" s="37"/>
      <c r="F13" s="37"/>
    </row>
    <row r="14" spans="1:6">
      <c r="A14" s="34"/>
      <c r="B14" s="34"/>
      <c r="C14" s="34" t="s">
        <v>53</v>
      </c>
      <c r="D14" s="37">
        <v>6</v>
      </c>
      <c r="E14" s="37">
        <v>19</v>
      </c>
      <c r="F14" s="37">
        <v>19</v>
      </c>
    </row>
    <row r="15" spans="1:6">
      <c r="A15" s="34"/>
      <c r="B15" s="34"/>
      <c r="C15" s="34" t="s">
        <v>55</v>
      </c>
      <c r="D15" s="37">
        <v>186000</v>
      </c>
      <c r="E15" s="37">
        <v>378100</v>
      </c>
      <c r="F15" s="37">
        <v>378100</v>
      </c>
    </row>
    <row r="16" spans="1:6">
      <c r="A16" s="34"/>
      <c r="B16" s="34" t="s">
        <v>49</v>
      </c>
      <c r="C16" s="34"/>
      <c r="D16" s="37"/>
      <c r="E16" s="37"/>
      <c r="F16" s="37"/>
    </row>
    <row r="17" spans="1:6">
      <c r="A17" s="34"/>
      <c r="B17" s="34"/>
      <c r="C17" s="34" t="s">
        <v>53</v>
      </c>
      <c r="D17" s="37">
        <v>21</v>
      </c>
      <c r="E17" s="37" t="s">
        <v>56</v>
      </c>
      <c r="F17" s="37">
        <v>21</v>
      </c>
    </row>
    <row r="18" spans="1:6">
      <c r="A18" s="34"/>
      <c r="B18" s="34"/>
      <c r="C18" s="34" t="s">
        <v>55</v>
      </c>
      <c r="D18" s="37">
        <v>651000</v>
      </c>
      <c r="E18" s="37" t="s">
        <v>56</v>
      </c>
      <c r="F18" s="37">
        <v>651000</v>
      </c>
    </row>
    <row r="19" spans="1:6">
      <c r="A19" s="34"/>
      <c r="B19" s="34" t="s">
        <v>50</v>
      </c>
      <c r="C19" s="34"/>
      <c r="D19" s="37"/>
      <c r="E19" s="37"/>
      <c r="F19" s="37"/>
    </row>
    <row r="20" spans="1:6">
      <c r="A20" s="34"/>
      <c r="B20" s="34"/>
      <c r="C20" s="34" t="s">
        <v>53</v>
      </c>
      <c r="D20" s="37" t="s">
        <v>56</v>
      </c>
      <c r="E20" s="37">
        <v>9</v>
      </c>
      <c r="F20" s="37">
        <v>9</v>
      </c>
    </row>
    <row r="21" spans="1:6">
      <c r="A21" s="34"/>
      <c r="B21" s="34"/>
      <c r="C21" s="34" t="s">
        <v>55</v>
      </c>
      <c r="D21" s="37" t="s">
        <v>56</v>
      </c>
      <c r="E21" s="37">
        <v>179100</v>
      </c>
      <c r="F21" s="37">
        <v>179100</v>
      </c>
    </row>
    <row r="22" spans="1:6">
      <c r="A22" s="34" t="s">
        <v>62</v>
      </c>
      <c r="B22" s="34"/>
      <c r="C22" s="34"/>
      <c r="D22" s="37">
        <v>21</v>
      </c>
      <c r="E22" s="37">
        <v>19</v>
      </c>
      <c r="F22" s="37">
        <v>21</v>
      </c>
    </row>
    <row r="23" spans="1:6">
      <c r="A23" s="34" t="s">
        <v>63</v>
      </c>
      <c r="B23" s="34"/>
      <c r="C23" s="34"/>
      <c r="D23" s="37">
        <v>651000</v>
      </c>
      <c r="E23" s="37">
        <v>378100</v>
      </c>
      <c r="F23" s="37">
        <v>651000</v>
      </c>
    </row>
    <row r="24" spans="1:6">
      <c r="A24" s="34" t="s">
        <v>60</v>
      </c>
      <c r="B24" s="34"/>
      <c r="C24" s="34"/>
      <c r="D24" s="37"/>
      <c r="E24" s="37"/>
      <c r="F24" s="37"/>
    </row>
    <row r="25" spans="1:6">
      <c r="A25" s="34"/>
      <c r="B25" s="34" t="s">
        <v>51</v>
      </c>
      <c r="C25" s="34"/>
      <c r="D25" s="37"/>
      <c r="E25" s="37"/>
      <c r="F25" s="37"/>
    </row>
    <row r="26" spans="1:6">
      <c r="A26" s="34"/>
      <c r="B26" s="34"/>
      <c r="C26" s="34" t="s">
        <v>53</v>
      </c>
      <c r="D26" s="37" t="s">
        <v>56</v>
      </c>
      <c r="E26" s="37">
        <v>5</v>
      </c>
      <c r="F26" s="37">
        <v>5</v>
      </c>
    </row>
    <row r="27" spans="1:6">
      <c r="A27" s="34"/>
      <c r="B27" s="34"/>
      <c r="C27" s="34" t="s">
        <v>55</v>
      </c>
      <c r="D27" s="37" t="s">
        <v>56</v>
      </c>
      <c r="E27" s="37">
        <v>99500</v>
      </c>
      <c r="F27" s="37">
        <v>99500</v>
      </c>
    </row>
    <row r="28" spans="1:6">
      <c r="A28" s="34" t="s">
        <v>64</v>
      </c>
      <c r="B28" s="34"/>
      <c r="C28" s="34"/>
      <c r="D28" s="37" t="s">
        <v>56</v>
      </c>
      <c r="E28" s="37">
        <v>5</v>
      </c>
      <c r="F28" s="37">
        <v>5</v>
      </c>
    </row>
    <row r="29" spans="1:6">
      <c r="A29" s="34" t="s">
        <v>65</v>
      </c>
      <c r="B29" s="34"/>
      <c r="C29" s="34"/>
      <c r="D29" s="37" t="s">
        <v>56</v>
      </c>
      <c r="E29" s="37">
        <v>99500</v>
      </c>
      <c r="F29" s="37">
        <v>99500</v>
      </c>
    </row>
    <row r="30" spans="1:6">
      <c r="A30" s="34" t="s">
        <v>52</v>
      </c>
      <c r="B30" s="34"/>
      <c r="C30" s="34"/>
      <c r="D30" s="37">
        <v>27</v>
      </c>
      <c r="E30" s="37">
        <v>21</v>
      </c>
      <c r="F30" s="37">
        <v>27</v>
      </c>
    </row>
    <row r="31" spans="1:6">
      <c r="A31" s="34" t="s">
        <v>54</v>
      </c>
      <c r="B31" s="34"/>
      <c r="C31" s="34"/>
      <c r="D31" s="37">
        <v>837000</v>
      </c>
      <c r="E31" s="37">
        <v>417900</v>
      </c>
      <c r="F31" s="37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G38"/>
  <sheetViews>
    <sheetView topLeftCell="A31" workbookViewId="0">
      <selection activeCell="C12" sqref="C12"/>
    </sheetView>
  </sheetViews>
  <sheetFormatPr defaultRowHeight="17.399999999999999" outlineLevelRow="3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</cols>
  <sheetData>
    <row r="2" spans="2:7">
      <c r="B2" t="s">
        <v>0</v>
      </c>
    </row>
    <row r="3" spans="2:7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</row>
    <row r="4" spans="2:7" outlineLevel="3">
      <c r="B4" t="s">
        <v>13</v>
      </c>
      <c r="C4" t="s">
        <v>9</v>
      </c>
      <c r="D4" s="38">
        <v>44020</v>
      </c>
      <c r="E4" s="39">
        <v>16000</v>
      </c>
      <c r="F4">
        <v>30</v>
      </c>
      <c r="G4" s="39">
        <v>480000</v>
      </c>
    </row>
    <row r="5" spans="2:7" outlineLevel="3">
      <c r="B5" t="s">
        <v>10</v>
      </c>
      <c r="C5" t="s">
        <v>9</v>
      </c>
      <c r="D5" s="38">
        <v>43984</v>
      </c>
      <c r="E5" s="39">
        <v>23000</v>
      </c>
      <c r="F5">
        <v>2</v>
      </c>
      <c r="G5" s="39">
        <v>46000</v>
      </c>
    </row>
    <row r="6" spans="2:7" ht="3.6" customHeight="1" outlineLevel="3">
      <c r="B6" t="s">
        <v>18</v>
      </c>
      <c r="C6" t="s">
        <v>77</v>
      </c>
      <c r="D6" s="38">
        <v>43954</v>
      </c>
      <c r="E6" s="39">
        <v>21000</v>
      </c>
      <c r="F6">
        <v>2</v>
      </c>
      <c r="G6" s="39">
        <v>42000</v>
      </c>
    </row>
    <row r="7" spans="2:7" outlineLevel="3">
      <c r="B7" t="s">
        <v>10</v>
      </c>
      <c r="C7" t="s">
        <v>9</v>
      </c>
      <c r="D7" s="38">
        <v>43929</v>
      </c>
      <c r="E7" s="39">
        <v>23000</v>
      </c>
      <c r="F7">
        <v>32</v>
      </c>
      <c r="G7" s="39">
        <v>736000</v>
      </c>
    </row>
    <row r="8" spans="2:7" outlineLevel="3">
      <c r="B8" t="s">
        <v>10</v>
      </c>
      <c r="C8" t="s">
        <v>9</v>
      </c>
      <c r="D8" s="38">
        <v>43928</v>
      </c>
      <c r="E8" s="39">
        <v>23000</v>
      </c>
      <c r="F8">
        <v>6</v>
      </c>
      <c r="G8" s="39">
        <v>138000</v>
      </c>
    </row>
    <row r="9" spans="2:7" outlineLevel="3">
      <c r="B9" t="s">
        <v>13</v>
      </c>
      <c r="C9" t="s">
        <v>9</v>
      </c>
      <c r="D9" s="38">
        <v>43926</v>
      </c>
      <c r="E9" s="39">
        <v>16000</v>
      </c>
      <c r="F9">
        <v>2</v>
      </c>
      <c r="G9" s="39">
        <v>32000</v>
      </c>
    </row>
    <row r="10" spans="2:7" outlineLevel="3">
      <c r="B10" t="s">
        <v>18</v>
      </c>
      <c r="C10" t="s">
        <v>9</v>
      </c>
      <c r="D10" s="38">
        <v>43866</v>
      </c>
      <c r="E10" s="39">
        <v>21000</v>
      </c>
      <c r="F10">
        <v>15</v>
      </c>
      <c r="G10" s="39">
        <v>315000</v>
      </c>
    </row>
    <row r="11" spans="2:7" outlineLevel="3">
      <c r="B11" t="s">
        <v>13</v>
      </c>
      <c r="C11" t="s">
        <v>9</v>
      </c>
      <c r="D11" s="38">
        <v>43839</v>
      </c>
      <c r="E11" s="39">
        <v>16000</v>
      </c>
      <c r="F11">
        <v>5</v>
      </c>
      <c r="G11" s="39">
        <v>80000</v>
      </c>
    </row>
    <row r="12" spans="2:7" outlineLevel="2">
      <c r="C12" s="40" t="s">
        <v>72</v>
      </c>
      <c r="D12" s="38"/>
      <c r="E12" s="39"/>
      <c r="F12">
        <f>SUBTOTAL(1,F4:F11)</f>
        <v>11.75</v>
      </c>
      <c r="G12" s="39">
        <f>SUBTOTAL(1,G4:G11)</f>
        <v>233625</v>
      </c>
    </row>
    <row r="13" spans="2:7" outlineLevel="1">
      <c r="C13" s="40" t="s">
        <v>68</v>
      </c>
      <c r="D13" s="38"/>
      <c r="E13" s="39"/>
      <c r="F13">
        <f>SUBTOTAL(9,F4:F11)</f>
        <v>94</v>
      </c>
      <c r="G13" s="39">
        <f>SUBTOTAL(9,G4:G11)</f>
        <v>1869000</v>
      </c>
    </row>
    <row r="14" spans="2:7" outlineLevel="3">
      <c r="B14" t="s">
        <v>8</v>
      </c>
      <c r="C14" t="s">
        <v>7</v>
      </c>
      <c r="D14" s="38">
        <v>44027</v>
      </c>
      <c r="E14" s="39">
        <v>15000</v>
      </c>
      <c r="F14">
        <v>19</v>
      </c>
      <c r="G14" s="39">
        <v>285000</v>
      </c>
    </row>
    <row r="15" spans="2:7" outlineLevel="3">
      <c r="B15" t="s">
        <v>8</v>
      </c>
      <c r="C15" t="s">
        <v>7</v>
      </c>
      <c r="D15" s="38">
        <v>43991</v>
      </c>
      <c r="E15" s="39">
        <v>15000</v>
      </c>
      <c r="F15">
        <v>3</v>
      </c>
      <c r="G15" s="39">
        <v>45000</v>
      </c>
    </row>
    <row r="16" spans="2:7" outlineLevel="3">
      <c r="B16" t="s">
        <v>8</v>
      </c>
      <c r="C16" t="s">
        <v>7</v>
      </c>
      <c r="D16" s="38">
        <v>43914</v>
      </c>
      <c r="E16" s="39">
        <v>15000</v>
      </c>
      <c r="F16">
        <v>5</v>
      </c>
      <c r="G16" s="39">
        <v>75000</v>
      </c>
    </row>
    <row r="17" spans="2:7" outlineLevel="2">
      <c r="C17" s="40" t="s">
        <v>73</v>
      </c>
      <c r="D17" s="38"/>
      <c r="E17" s="39"/>
      <c r="F17">
        <f>SUBTOTAL(1,F14:F16)</f>
        <v>9</v>
      </c>
      <c r="G17" s="39">
        <f>SUBTOTAL(1,G14:G16)</f>
        <v>135000</v>
      </c>
    </row>
    <row r="18" spans="2:7" outlineLevel="1">
      <c r="C18" s="40" t="s">
        <v>69</v>
      </c>
      <c r="D18" s="38"/>
      <c r="E18" s="39"/>
      <c r="F18">
        <f>SUBTOTAL(9,F14:F16)</f>
        <v>27</v>
      </c>
      <c r="G18" s="39">
        <f>SUBTOTAL(9,G14:G16)</f>
        <v>405000</v>
      </c>
    </row>
    <row r="19" spans="2:7" outlineLevel="3">
      <c r="B19" t="s">
        <v>16</v>
      </c>
      <c r="C19" t="s">
        <v>11</v>
      </c>
      <c r="D19" s="38">
        <v>44057</v>
      </c>
      <c r="E19" s="39">
        <v>19900</v>
      </c>
      <c r="F19">
        <v>5</v>
      </c>
      <c r="G19" s="39">
        <v>99500</v>
      </c>
    </row>
    <row r="20" spans="2:7" outlineLevel="3">
      <c r="B20" t="s">
        <v>16</v>
      </c>
      <c r="C20" t="s">
        <v>11</v>
      </c>
      <c r="D20" s="38">
        <v>43990</v>
      </c>
      <c r="E20" s="39">
        <v>19900</v>
      </c>
      <c r="F20">
        <v>9</v>
      </c>
      <c r="G20" s="39">
        <v>179100</v>
      </c>
    </row>
    <row r="21" spans="2:7" outlineLevel="3">
      <c r="B21" t="s">
        <v>12</v>
      </c>
      <c r="C21" t="s">
        <v>11</v>
      </c>
      <c r="D21" s="38">
        <v>43962</v>
      </c>
      <c r="E21" s="39">
        <v>31000</v>
      </c>
      <c r="F21">
        <v>2</v>
      </c>
      <c r="G21" s="39">
        <v>62000</v>
      </c>
    </row>
    <row r="22" spans="2:7" outlineLevel="3">
      <c r="B22" t="s">
        <v>12</v>
      </c>
      <c r="C22" t="s">
        <v>11</v>
      </c>
      <c r="D22" s="38">
        <v>43958</v>
      </c>
      <c r="E22" s="39">
        <v>31000</v>
      </c>
      <c r="F22">
        <v>21</v>
      </c>
      <c r="G22" s="39">
        <v>651000</v>
      </c>
    </row>
    <row r="23" spans="2:7" outlineLevel="3">
      <c r="B23" t="s">
        <v>16</v>
      </c>
      <c r="C23" t="s">
        <v>11</v>
      </c>
      <c r="D23" s="38">
        <v>43926</v>
      </c>
      <c r="E23" s="39">
        <v>19900</v>
      </c>
      <c r="F23">
        <v>19</v>
      </c>
      <c r="G23" s="39">
        <v>378100</v>
      </c>
    </row>
    <row r="24" spans="2:7" outlineLevel="3">
      <c r="B24" t="s">
        <v>12</v>
      </c>
      <c r="C24" t="s">
        <v>11</v>
      </c>
      <c r="D24" s="38">
        <v>43923</v>
      </c>
      <c r="E24" s="39">
        <v>31000</v>
      </c>
      <c r="F24">
        <v>6</v>
      </c>
      <c r="G24" s="39">
        <v>186000</v>
      </c>
    </row>
    <row r="25" spans="2:7" outlineLevel="3">
      <c r="B25" t="s">
        <v>16</v>
      </c>
      <c r="C25" t="s">
        <v>11</v>
      </c>
      <c r="D25" s="38">
        <v>43873</v>
      </c>
      <c r="E25" s="39">
        <v>19900</v>
      </c>
      <c r="F25">
        <v>21</v>
      </c>
      <c r="G25" s="39">
        <v>417900</v>
      </c>
    </row>
    <row r="26" spans="2:7" outlineLevel="3">
      <c r="B26" t="s">
        <v>12</v>
      </c>
      <c r="C26" t="s">
        <v>11</v>
      </c>
      <c r="D26" s="38">
        <v>43862</v>
      </c>
      <c r="E26" s="39">
        <v>31000</v>
      </c>
      <c r="F26">
        <v>27</v>
      </c>
      <c r="G26" s="39">
        <v>837000</v>
      </c>
    </row>
    <row r="27" spans="2:7" outlineLevel="2">
      <c r="C27" s="40" t="s">
        <v>74</v>
      </c>
      <c r="D27" s="38"/>
      <c r="E27" s="39"/>
      <c r="F27">
        <f>SUBTOTAL(1,F19:F26)</f>
        <v>13.75</v>
      </c>
      <c r="G27" s="39">
        <f>SUBTOTAL(1,G19:G26)</f>
        <v>351325</v>
      </c>
    </row>
    <row r="28" spans="2:7" outlineLevel="1">
      <c r="C28" s="40" t="s">
        <v>70</v>
      </c>
      <c r="D28" s="38"/>
      <c r="E28" s="39"/>
      <c r="F28">
        <f>SUBTOTAL(9,F19:F26)</f>
        <v>110</v>
      </c>
      <c r="G28" s="39">
        <f>SUBTOTAL(9,G19:G26)</f>
        <v>2810600</v>
      </c>
    </row>
    <row r="29" spans="2:7" outlineLevel="3">
      <c r="B29" t="s">
        <v>17</v>
      </c>
      <c r="C29" t="s">
        <v>14</v>
      </c>
      <c r="D29" s="38">
        <v>44023</v>
      </c>
      <c r="E29" s="39">
        <v>43000</v>
      </c>
      <c r="F29">
        <v>4</v>
      </c>
      <c r="G29" s="39">
        <v>172000</v>
      </c>
    </row>
    <row r="30" spans="2:7" outlineLevel="3">
      <c r="B30" t="s">
        <v>15</v>
      </c>
      <c r="C30" t="s">
        <v>14</v>
      </c>
      <c r="D30" s="38">
        <v>43991</v>
      </c>
      <c r="E30" s="39">
        <v>35000</v>
      </c>
      <c r="F30">
        <v>3</v>
      </c>
      <c r="G30" s="39">
        <v>105000</v>
      </c>
    </row>
    <row r="31" spans="2:7" outlineLevel="3">
      <c r="B31" t="s">
        <v>15</v>
      </c>
      <c r="C31" t="s">
        <v>14</v>
      </c>
      <c r="D31" s="38">
        <v>43987</v>
      </c>
      <c r="E31" s="39">
        <v>35000</v>
      </c>
      <c r="F31">
        <v>10</v>
      </c>
      <c r="G31" s="39">
        <v>350000</v>
      </c>
    </row>
    <row r="32" spans="2:7" outlineLevel="3">
      <c r="B32" t="s">
        <v>17</v>
      </c>
      <c r="C32" t="s">
        <v>14</v>
      </c>
      <c r="D32" s="38">
        <v>43984</v>
      </c>
      <c r="E32" s="39">
        <v>43000</v>
      </c>
      <c r="F32">
        <v>26</v>
      </c>
      <c r="G32" s="39">
        <v>1118000</v>
      </c>
    </row>
    <row r="33" spans="2:7" outlineLevel="3">
      <c r="B33" t="s">
        <v>15</v>
      </c>
      <c r="C33" t="s">
        <v>14</v>
      </c>
      <c r="D33" s="38">
        <v>43970</v>
      </c>
      <c r="E33" s="39">
        <v>35000</v>
      </c>
      <c r="F33">
        <v>11</v>
      </c>
      <c r="G33" s="39">
        <v>385000</v>
      </c>
    </row>
    <row r="34" spans="2:7" outlineLevel="3">
      <c r="B34" t="s">
        <v>17</v>
      </c>
      <c r="C34" t="s">
        <v>14</v>
      </c>
      <c r="D34" s="38">
        <v>43959</v>
      </c>
      <c r="E34" s="39">
        <v>43000</v>
      </c>
      <c r="F34">
        <v>29</v>
      </c>
      <c r="G34" s="39">
        <v>1247000</v>
      </c>
    </row>
    <row r="35" spans="2:7" outlineLevel="2">
      <c r="C35" s="40" t="s">
        <v>75</v>
      </c>
      <c r="D35" s="38"/>
      <c r="E35" s="39"/>
      <c r="F35">
        <f>SUBTOTAL(1,F29:F34)</f>
        <v>13.833333333333334</v>
      </c>
      <c r="G35" s="39">
        <f>SUBTOTAL(1,G29:G34)</f>
        <v>562833.33333333337</v>
      </c>
    </row>
    <row r="36" spans="2:7" outlineLevel="1">
      <c r="C36" s="40" t="s">
        <v>71</v>
      </c>
      <c r="D36" s="38"/>
      <c r="E36" s="39"/>
      <c r="F36">
        <f>SUBTOTAL(9,F29:F34)</f>
        <v>83</v>
      </c>
      <c r="G36" s="39">
        <f>SUBTOTAL(9,G29:G34)</f>
        <v>3377000</v>
      </c>
    </row>
    <row r="37" spans="2:7">
      <c r="C37" s="40" t="s">
        <v>76</v>
      </c>
      <c r="D37" s="38"/>
      <c r="E37" s="39"/>
      <c r="F37">
        <f>SUBTOTAL(1,F4:F34)</f>
        <v>12.56</v>
      </c>
      <c r="G37" s="39">
        <f>SUBTOTAL(1,G4:G34)</f>
        <v>338464</v>
      </c>
    </row>
    <row r="38" spans="2:7">
      <c r="C38" s="40" t="s">
        <v>46</v>
      </c>
      <c r="D38" s="38"/>
      <c r="E38" s="39"/>
      <c r="F38">
        <f>SUBTOTAL(9,F4:F34)</f>
        <v>314</v>
      </c>
      <c r="G38" s="39">
        <f>SUBTOTAL(9,G4:G34)</f>
        <v>8461600</v>
      </c>
    </row>
  </sheetData>
  <autoFilter ref="B3:G34" xr:uid="{311AF66B-F4D9-46E0-8DC0-0AA75B8EF461}"/>
  <sortState xmlns:xlrd2="http://schemas.microsoft.com/office/spreadsheetml/2017/richdata2" ref="B4:G48">
    <sortCondition ref="C4:C34"/>
    <sortCondition descending="1" ref="D4:D34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0" workbookViewId="0">
      <selection activeCell="M25" sqref="M25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G23"/>
  <sheetViews>
    <sheetView workbookViewId="0">
      <selection activeCell="D4" sqref="D4:D11"/>
    </sheetView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7">
      <c r="A1" s="14"/>
      <c r="B1" s="14"/>
      <c r="C1" s="14"/>
      <c r="D1" s="14"/>
      <c r="E1" s="14"/>
    </row>
    <row r="2" spans="1:7" ht="18" thickBot="1">
      <c r="A2" s="14"/>
      <c r="B2" t="s">
        <v>0</v>
      </c>
    </row>
    <row r="3" spans="1:7">
      <c r="A3" s="14"/>
      <c r="B3" s="6" t="s">
        <v>3</v>
      </c>
      <c r="C3" s="7" t="s">
        <v>4</v>
      </c>
      <c r="D3" s="7" t="s">
        <v>5</v>
      </c>
      <c r="E3" s="8" t="s">
        <v>6</v>
      </c>
      <c r="G3" s="34"/>
    </row>
    <row r="4" spans="1:7">
      <c r="A4" s="14"/>
      <c r="B4" s="9" t="s">
        <v>15</v>
      </c>
      <c r="C4" s="17">
        <v>35000</v>
      </c>
      <c r="D4" s="10">
        <v>100</v>
      </c>
      <c r="E4" s="18">
        <f t="shared" ref="E4:E11" si="0">C4*D4</f>
        <v>3500000</v>
      </c>
    </row>
    <row r="5" spans="1:7">
      <c r="A5" s="14"/>
      <c r="B5" s="9" t="s">
        <v>8</v>
      </c>
      <c r="C5" s="17">
        <v>15000</v>
      </c>
      <c r="D5" s="10">
        <v>35</v>
      </c>
      <c r="E5" s="18">
        <f t="shared" si="0"/>
        <v>525000</v>
      </c>
    </row>
    <row r="6" spans="1:7">
      <c r="A6" s="14"/>
      <c r="B6" s="9" t="s">
        <v>17</v>
      </c>
      <c r="C6" s="17">
        <v>43000</v>
      </c>
      <c r="D6" s="10">
        <v>89</v>
      </c>
      <c r="E6" s="18">
        <f t="shared" si="0"/>
        <v>3827000</v>
      </c>
    </row>
    <row r="7" spans="1:7">
      <c r="A7" s="14"/>
      <c r="B7" s="9" t="s">
        <v>18</v>
      </c>
      <c r="C7" s="17">
        <v>21000</v>
      </c>
      <c r="D7" s="10">
        <v>120</v>
      </c>
      <c r="E7" s="18">
        <f t="shared" si="0"/>
        <v>2520000</v>
      </c>
    </row>
    <row r="8" spans="1:7">
      <c r="A8" s="14"/>
      <c r="B8" s="9" t="s">
        <v>12</v>
      </c>
      <c r="C8" s="17">
        <v>31000</v>
      </c>
      <c r="D8" s="10">
        <v>75</v>
      </c>
      <c r="E8" s="18">
        <f t="shared" si="0"/>
        <v>2325000</v>
      </c>
    </row>
    <row r="9" spans="1:7">
      <c r="A9" s="14"/>
      <c r="B9" s="9" t="s">
        <v>16</v>
      </c>
      <c r="C9" s="17">
        <v>19900</v>
      </c>
      <c r="D9" s="10">
        <v>30</v>
      </c>
      <c r="E9" s="18">
        <f t="shared" si="0"/>
        <v>597000</v>
      </c>
    </row>
    <row r="10" spans="1:7">
      <c r="A10" s="14"/>
      <c r="B10" s="9" t="s">
        <v>13</v>
      </c>
      <c r="C10" s="17">
        <v>16000</v>
      </c>
      <c r="D10" s="10">
        <v>59</v>
      </c>
      <c r="E10" s="18">
        <f t="shared" si="0"/>
        <v>944000</v>
      </c>
    </row>
    <row r="11" spans="1:7" ht="18" thickBot="1">
      <c r="A11" s="14"/>
      <c r="B11" s="11" t="s">
        <v>10</v>
      </c>
      <c r="C11" s="19">
        <v>23000</v>
      </c>
      <c r="D11" s="41">
        <v>80</v>
      </c>
      <c r="E11" s="20">
        <f t="shared" si="0"/>
        <v>1840000</v>
      </c>
    </row>
    <row r="12" spans="1:7">
      <c r="A12" s="14"/>
      <c r="B12" s="14"/>
      <c r="C12" s="14"/>
      <c r="D12" s="14"/>
      <c r="E12" s="14"/>
    </row>
    <row r="13" spans="1:7">
      <c r="A13" s="14"/>
      <c r="B13" s="14"/>
      <c r="C13" s="14"/>
      <c r="D13" s="14"/>
      <c r="E13" s="14"/>
    </row>
    <row r="14" spans="1:7">
      <c r="A14" s="14"/>
      <c r="B14" s="14"/>
      <c r="C14" s="14"/>
      <c r="D14" s="14"/>
      <c r="E14" s="14"/>
    </row>
    <row r="15" spans="1:7">
      <c r="A15" s="14"/>
      <c r="B15" s="14"/>
      <c r="C15" s="14"/>
      <c r="D15" s="14"/>
      <c r="E15" s="14"/>
    </row>
    <row r="16" spans="1:7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C4" sqref="C4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1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2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2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2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재현 최</cp:lastModifiedBy>
  <dcterms:created xsi:type="dcterms:W3CDTF">2023-08-09T00:13:15Z</dcterms:created>
  <dcterms:modified xsi:type="dcterms:W3CDTF">2024-07-10T09:37:22Z</dcterms:modified>
</cp:coreProperties>
</file>