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 codeName="{1BF75E64-36B4-4512-B9E4-3ED0869CA821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길벗컴활1급기출\02 최신기출유형\04회\"/>
    </mc:Choice>
  </mc:AlternateContent>
  <xr:revisionPtr revIDLastSave="0" documentId="13_ncr:1_{959229CC-0895-40C4-ADE7-C2A01682D575}" xr6:coauthVersionLast="47" xr6:coauthVersionMax="47" xr10:uidLastSave="{00000000-0000-0000-0000-000000000000}"/>
  <bookViews>
    <workbookView xWindow="-108" yWindow="-108" windowWidth="23256" windowHeight="12576" firstSheet="1" activeTab="2" xr2:uid="{812066B2-97CF-4D81-BA16-AB7A7A7E7780}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분석작업-2" sheetId="5" r:id="rId5"/>
    <sheet name="기타작업-1" sheetId="6" r:id="rId6"/>
    <sheet name="기타작업-2" sheetId="7" r:id="rId7"/>
    <sheet name="기타작업-3" sheetId="8" r:id="rId8"/>
  </sheets>
  <definedNames>
    <definedName name="_xlnm._FilterDatabase" localSheetId="0" hidden="1">'기본작업-1'!$A$2:$F$28</definedName>
    <definedName name="_xlnm._FilterDatabase" localSheetId="4" hidden="1">'분석작업-2'!$B$3:$G$34</definedName>
    <definedName name="_xlnm.Criteria" localSheetId="0">'기본작업-1'!$A$30:$A$31</definedName>
    <definedName name="_xlnm.Extract" localSheetId="0">'기본작업-1'!$A$34:$F$34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공연예약_b1b5367e-0b20-432b-a86f-df37b1bdd038" name="공연예약" connection="공연관리"/>
        </x15:modelTables>
        <x15:extLst>
          <ext xmlns:x16="http://schemas.microsoft.com/office/spreadsheetml/2014/11/main" uri="{9835A34E-60A6-4A7C-AAB8-D5F71C897F49}">
            <x16:modelTimeGroupings>
              <x16:modelTimeGrouping tableName="공연예약" columnName="예매일자" columnId="예매일자">
                <x16:calculatedTimeColumn columnName="예매일자(분기)" columnId="예매일자(분기)" contentType="quarters" isSelected="1"/>
                <x16:calculatedTimeColumn columnName="예매일자(월 인덱스)" columnId="예매일자(월 인덱스)" contentType="monthsindex" isSelected="1"/>
                <x16:calculatedTimeColumn columnName="예매일자(월)" columnId="예매일자(월)" contentType="months" isSelected="1"/>
              </x16:modelTimeGrouping>
            </x16:modelTimeGroupings>
          </ext>
        </x15:extLst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" i="3" l="1"/>
  <c r="G35" i="5"/>
  <c r="F35" i="5"/>
  <c r="G27" i="5"/>
  <c r="F27" i="5"/>
  <c r="G17" i="5"/>
  <c r="F17" i="5"/>
  <c r="G12" i="5"/>
  <c r="F12" i="5"/>
  <c r="G36" i="5"/>
  <c r="F36" i="5"/>
  <c r="G28" i="5"/>
  <c r="F28" i="5"/>
  <c r="G18" i="5"/>
  <c r="F18" i="5"/>
  <c r="G13" i="5"/>
  <c r="F13" i="5"/>
  <c r="A31" i="1"/>
  <c r="E4" i="7"/>
  <c r="E5" i="7"/>
  <c r="E6" i="7"/>
  <c r="E7" i="7"/>
  <c r="E8" i="7"/>
  <c r="E9" i="7"/>
  <c r="E10" i="7"/>
  <c r="E11" i="7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E4" i="2"/>
  <c r="E5" i="2"/>
  <c r="E6" i="2"/>
  <c r="E7" i="2"/>
  <c r="E8" i="2"/>
  <c r="E9" i="2"/>
  <c r="E10" i="2"/>
  <c r="E11" i="2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38" i="5" l="1"/>
  <c r="G37" i="5"/>
  <c r="G38" i="5"/>
  <c r="F37" i="5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0E48E6A-45AC-4099-8AF3-9BF2B292CF77}" keepAlive="1" name="ThisWorkbookDataModel" description="데이터 모델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330135B9-24DF-4DCA-B414-C5B5A06019AC}" sourceFile="C:\길벗컴활1급기출\02 최신기출유형\04회\공연관리.accdb" name="공연관리" type="100" refreshedVersion="8" minRefreshableVersion="5">
    <extLst>
      <ext xmlns:x15="http://schemas.microsoft.com/office/spreadsheetml/2010/11/main" uri="{DE250136-89BD-433C-8126-D09CA5730AF9}">
        <x15:connection id="39830918-efda-4d31-99fc-0746f04f2b02" autoDelete="1"/>
      </ext>
    </extLst>
  </connection>
</connections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2">
    <s v="ThisWorkbookDataModel"/>
    <s v="{[공연예약].[구분].&amp;[뮤지컬]}"/>
  </metadataStrings>
  <mdxMetadata count="1">
    <mdx n="0" f="s">
      <ms ns="1" c="0"/>
    </mdx>
  </mdxMetadata>
  <valueMetadata count="1">
    <bk>
      <rc t="1" v="0"/>
    </bk>
  </valueMetadata>
</metadata>
</file>

<file path=xl/sharedStrings.xml><?xml version="1.0" encoding="utf-8"?>
<sst xmlns="http://schemas.openxmlformats.org/spreadsheetml/2006/main" count="335" uniqueCount="78">
  <si>
    <t>[표1]</t>
  </si>
  <si>
    <t>예매일자</t>
  </si>
  <si>
    <t>구분</t>
  </si>
  <si>
    <t>공연이름</t>
  </si>
  <si>
    <t>가격</t>
  </si>
  <si>
    <t>예매수량</t>
  </si>
  <si>
    <t>총금액</t>
  </si>
  <si>
    <t>무용</t>
  </si>
  <si>
    <t>백설공주</t>
  </si>
  <si>
    <t>가족극</t>
  </si>
  <si>
    <t>헨리의모험</t>
  </si>
  <si>
    <t>뮤지컬</t>
  </si>
  <si>
    <t>천사의노래</t>
  </si>
  <si>
    <t>행복한우리집</t>
  </si>
  <si>
    <t>콘서트</t>
  </si>
  <si>
    <t>7080콘서트</t>
  </si>
  <si>
    <t>피노키오</t>
  </si>
  <si>
    <t>아이돌대축제</t>
  </si>
  <si>
    <t>요술친구</t>
  </si>
  <si>
    <t>예매수량 합계</t>
  </si>
  <si>
    <t>[표1] 공연별 매출액</t>
  </si>
  <si>
    <t>[표2] 2/4분기 월별 최대 예매수량</t>
  </si>
  <si>
    <t>총금액 평균</t>
  </si>
  <si>
    <t>예매월</t>
  </si>
  <si>
    <t>최대 예매수량</t>
  </si>
  <si>
    <t>[표3] 가격이 30,000 이상, 예매수량이 20 이상인 예매 건수</t>
  </si>
  <si>
    <t>[표4]</t>
  </si>
  <si>
    <t>누적개수</t>
  </si>
  <si>
    <t>할인액</t>
  </si>
  <si>
    <t>C-콘서트</t>
  </si>
  <si>
    <t>M-뮤지컬</t>
  </si>
  <si>
    <t>K-가족극</t>
  </si>
  <si>
    <t>Y-무용</t>
  </si>
  <si>
    <t>공연별 관람 현황</t>
  </si>
  <si>
    <t>10월</t>
  </si>
  <si>
    <t>11월</t>
  </si>
  <si>
    <t>12월</t>
  </si>
  <si>
    <t>공연 예매</t>
  </si>
  <si>
    <t>공연장</t>
  </si>
  <si>
    <t>공연명</t>
  </si>
  <si>
    <t>좌석수</t>
  </si>
  <si>
    <t>아트센터</t>
  </si>
  <si>
    <t>39,800원</t>
  </si>
  <si>
    <t>대학로소극장</t>
  </si>
  <si>
    <t>84,000원</t>
  </si>
  <si>
    <t>조건</t>
    <phoneticPr fontId="1" type="noConversion"/>
  </si>
  <si>
    <t>총합계</t>
  </si>
  <si>
    <t>02월</t>
  </si>
  <si>
    <t>04월</t>
  </si>
  <si>
    <t>05월</t>
  </si>
  <si>
    <t>06월</t>
  </si>
  <si>
    <t>08월</t>
  </si>
  <si>
    <t>전체 최대 : 예매수량</t>
  </si>
  <si>
    <t>최대 : 예매수량</t>
  </si>
  <si>
    <t>전체 최대 : 총금액</t>
  </si>
  <si>
    <t>최대 : 총금액</t>
  </si>
  <si>
    <t>***</t>
  </si>
  <si>
    <t>값</t>
  </si>
  <si>
    <t>1사분기</t>
  </si>
  <si>
    <t>2사분기</t>
  </si>
  <si>
    <t>3사분기</t>
  </si>
  <si>
    <t>분기</t>
  </si>
  <si>
    <t>2사분기 최대 : 예매수량</t>
  </si>
  <si>
    <t>2사분기 최대 : 총금액</t>
  </si>
  <si>
    <t>3사분기 최대 : 예매수량</t>
  </si>
  <si>
    <t>3사분기 최대 : 총금액</t>
  </si>
  <si>
    <t>1사분기 최대 : 예매수량</t>
  </si>
  <si>
    <t>1사분기 최대 : 총금액</t>
  </si>
  <si>
    <t>가족극 요약</t>
  </si>
  <si>
    <t>무용 요약</t>
  </si>
  <si>
    <t>뮤지컬 요약</t>
  </si>
  <si>
    <t>콘서트 요약</t>
  </si>
  <si>
    <t>가족극 평균</t>
  </si>
  <si>
    <t>무용 평균</t>
  </si>
  <si>
    <t>뮤지컬 평균</t>
  </si>
  <si>
    <t>콘서트 평균</t>
  </si>
  <si>
    <t>전체 평균</t>
  </si>
  <si>
    <t xml:space="preserve">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</si>
</sst>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1" xfId="0" applyBorder="1">
      <alignment vertical="center"/>
    </xf>
    <xf numFmtId="0" fontId="0" fillId="0" borderId="7" xfId="0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 applyAlignment="1"/>
    <xf numFmtId="0" fontId="4" fillId="0" borderId="1" xfId="0" applyFont="1" applyBorder="1" applyAlignment="1">
      <alignment horizontal="center"/>
    </xf>
    <xf numFmtId="41" fontId="4" fillId="0" borderId="1" xfId="1" applyFont="1" applyBorder="1" applyAlignment="1">
      <alignment horizontal="center"/>
    </xf>
    <xf numFmtId="41" fontId="0" fillId="0" borderId="1" xfId="1" applyFont="1" applyBorder="1">
      <alignment vertical="center"/>
    </xf>
    <xf numFmtId="41" fontId="0" fillId="0" borderId="6" xfId="1" applyFont="1" applyBorder="1">
      <alignment vertical="center"/>
    </xf>
    <xf numFmtId="41" fontId="0" fillId="0" borderId="8" xfId="1" applyFont="1" applyBorder="1">
      <alignment vertical="center"/>
    </xf>
    <xf numFmtId="41" fontId="0" fillId="0" borderId="9" xfId="1" applyFont="1" applyBorder="1">
      <alignment vertical="center"/>
    </xf>
    <xf numFmtId="0" fontId="3" fillId="0" borderId="0" xfId="0" applyFont="1">
      <alignment vertical="center"/>
    </xf>
    <xf numFmtId="14" fontId="0" fillId="0" borderId="1" xfId="0" applyNumberFormat="1" applyBorder="1">
      <alignment vertical="center"/>
    </xf>
    <xf numFmtId="0" fontId="0" fillId="0" borderId="0" xfId="0" applyProtection="1">
      <alignment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5" xfId="0" applyBorder="1" applyProtection="1">
      <alignment vertical="center"/>
      <protection locked="0"/>
    </xf>
    <xf numFmtId="0" fontId="0" fillId="0" borderId="1" xfId="0" applyBorder="1" applyProtection="1">
      <alignment vertical="center"/>
      <protection locked="0"/>
    </xf>
    <xf numFmtId="0" fontId="0" fillId="0" borderId="7" xfId="0" applyBorder="1" applyProtection="1">
      <alignment vertical="center"/>
      <protection locked="0"/>
    </xf>
    <xf numFmtId="0" fontId="0" fillId="0" borderId="8" xfId="0" applyBorder="1" applyProtection="1">
      <alignment vertical="center"/>
      <protection locked="0"/>
    </xf>
    <xf numFmtId="0" fontId="0" fillId="0" borderId="4" xfId="0" applyBorder="1" applyAlignment="1" applyProtection="1">
      <alignment horizontal="center" vertical="center"/>
      <protection hidden="1"/>
    </xf>
    <xf numFmtId="0" fontId="0" fillId="0" borderId="6" xfId="0" applyBorder="1" applyProtection="1">
      <alignment vertical="center"/>
      <protection hidden="1"/>
    </xf>
    <xf numFmtId="0" fontId="0" fillId="0" borderId="9" xfId="0" applyBorder="1" applyProtection="1">
      <alignment vertical="center"/>
      <protection hidden="1"/>
    </xf>
    <xf numFmtId="0" fontId="0" fillId="0" borderId="0" xfId="0" pivotButton="1">
      <alignment vertical="center"/>
    </xf>
    <xf numFmtId="0" fontId="0" fillId="0" borderId="0" xfId="0" applyAlignment="1">
      <alignment horizontal="center"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 wrapText="1"/>
    </xf>
    <xf numFmtId="41" fontId="0" fillId="0" borderId="0" xfId="0" applyNumberFormat="1">
      <alignment vertical="center"/>
    </xf>
    <xf numFmtId="14" fontId="0" fillId="0" borderId="0" xfId="0" applyNumberFormat="1">
      <alignment vertical="center"/>
    </xf>
    <xf numFmtId="3" fontId="0" fillId="0" borderId="0" xfId="0" applyNumberFormat="1">
      <alignment vertical="center"/>
    </xf>
    <xf numFmtId="0" fontId="5" fillId="0" borderId="0" xfId="0" applyFont="1">
      <alignment vertical="center"/>
    </xf>
    <xf numFmtId="0" fontId="0" fillId="0" borderId="8" xfId="0" applyBorder="1">
      <alignment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1">
    <dxf>
      <font>
        <b/>
        <i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powerPivotData" Target="model/item.data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eetMetadata" Target="metadata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'기본작업-2'!$D$3</c:f>
              <c:strCache>
                <c:ptCount val="1"/>
                <c:pt idx="0">
                  <c:v>예매수량 합계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'기본작업-2'!$B$4:$B$8</c:f>
              <c:strCache>
                <c:ptCount val="5"/>
                <c:pt idx="0">
                  <c:v>아이돌대축제</c:v>
                </c:pt>
                <c:pt idx="1">
                  <c:v>천사의노래</c:v>
                </c:pt>
                <c:pt idx="2">
                  <c:v>피노키오</c:v>
                </c:pt>
                <c:pt idx="3">
                  <c:v>헨리의모험</c:v>
                </c:pt>
                <c:pt idx="4">
                  <c:v>행복한우리집</c:v>
                </c:pt>
              </c:strCache>
            </c:strRef>
          </c:cat>
          <c:val>
            <c:numRef>
              <c:f>'기본작업-2'!$D$4:$D$8</c:f>
              <c:numCache>
                <c:formatCode>General</c:formatCode>
                <c:ptCount val="5"/>
                <c:pt idx="0">
                  <c:v>59</c:v>
                </c:pt>
                <c:pt idx="1">
                  <c:v>56</c:v>
                </c:pt>
                <c:pt idx="2">
                  <c:v>54</c:v>
                </c:pt>
                <c:pt idx="3">
                  <c:v>40</c:v>
                </c:pt>
                <c:pt idx="4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C7-4868-B6FF-605C4C16E4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78605183"/>
        <c:axId val="393295231"/>
      </c:barChart>
      <c:catAx>
        <c:axId val="4786051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93295231"/>
        <c:crosses val="autoZero"/>
        <c:auto val="1"/>
        <c:lblAlgn val="ctr"/>
        <c:lblOffset val="100"/>
        <c:noMultiLvlLbl val="0"/>
      </c:catAx>
      <c:valAx>
        <c:axId val="3932952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7860518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'기타작업-1'!$A$1</c:f>
          <c:strCache>
            <c:ptCount val="1"/>
            <c:pt idx="0">
              <c:v>공연별 관람 현황</c:v>
            </c:pt>
          </c:strCache>
        </c:strRef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'기타작업-1'!$C$3</c:f>
              <c:strCache>
                <c:ptCount val="1"/>
                <c:pt idx="0">
                  <c:v>11월</c:v>
                </c:pt>
              </c:strCache>
            </c:strRef>
          </c:tx>
          <c:spPr>
            <a:blipFill>
              <a:blip xmlns:r="http://schemas.openxmlformats.org/officeDocument/2006/relationships" r:embed="rId3"/>
              <a:stretch>
                <a:fillRect/>
              </a:stretch>
            </a:blipFill>
            <a:ln w="9525" cap="flat" cmpd="sng" algn="ctr">
              <a:solidFill>
                <a:schemeClr val="accent1">
                  <a:alpha val="93000"/>
                </a:schemeClr>
              </a:solidFill>
              <a:round/>
            </a:ln>
            <a:effectLst/>
          </c:spPr>
          <c:invertIfNegative val="0"/>
          <c:pictureOptions>
            <c:pictureFormat val="stack"/>
          </c:pictureOptions>
          <c:cat>
            <c:strRef>
              <c:f>'기타작업-1'!$A$4:$A$11</c:f>
              <c:strCache>
                <c:ptCount val="8"/>
                <c:pt idx="0">
                  <c:v>7080콘서트</c:v>
                </c:pt>
                <c:pt idx="1">
                  <c:v>피노키오</c:v>
                </c:pt>
                <c:pt idx="2">
                  <c:v>아이돌대축제</c:v>
                </c:pt>
                <c:pt idx="3">
                  <c:v>요술친구</c:v>
                </c:pt>
                <c:pt idx="4">
                  <c:v>백설공주</c:v>
                </c:pt>
                <c:pt idx="5">
                  <c:v>헨리의모험</c:v>
                </c:pt>
                <c:pt idx="6">
                  <c:v>천사의노래</c:v>
                </c:pt>
                <c:pt idx="7">
                  <c:v>행복한우리집</c:v>
                </c:pt>
              </c:strCache>
            </c:strRef>
          </c:cat>
          <c:val>
            <c:numRef>
              <c:f>'기타작업-1'!$C$4:$C$11</c:f>
              <c:numCache>
                <c:formatCode>_(* #,##0_);_(* \(#,##0\);_(* "-"_);_(@_)</c:formatCode>
                <c:ptCount val="8"/>
                <c:pt idx="0">
                  <c:v>1250</c:v>
                </c:pt>
                <c:pt idx="1">
                  <c:v>251</c:v>
                </c:pt>
                <c:pt idx="2">
                  <c:v>3541</c:v>
                </c:pt>
                <c:pt idx="3">
                  <c:v>2541</c:v>
                </c:pt>
                <c:pt idx="4">
                  <c:v>2354</c:v>
                </c:pt>
                <c:pt idx="5">
                  <c:v>2510</c:v>
                </c:pt>
                <c:pt idx="6">
                  <c:v>2358</c:v>
                </c:pt>
                <c:pt idx="7">
                  <c:v>2510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C2-48AC-BEC9-36CE7E2D3976}"/>
            </c:ext>
          </c:extLst>
        </c:ser>
        <c:ser>
          <c:idx val="1"/>
          <c:order val="1"/>
          <c:tx>
            <c:strRef>
              <c:f>'기타작업-1'!$D$3</c:f>
              <c:strCache>
                <c:ptCount val="1"/>
                <c:pt idx="0">
                  <c:v>12월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110000"/>
                    <a:satMod val="105000"/>
                    <a:tint val="67000"/>
                  </a:schemeClr>
                </a:gs>
                <a:gs pos="50000">
                  <a:schemeClr val="accent2">
                    <a:lumMod val="105000"/>
                    <a:satMod val="103000"/>
                    <a:tint val="73000"/>
                  </a:schemeClr>
                </a:gs>
                <a:gs pos="100000">
                  <a:schemeClr val="accent2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2">
                  <a:shade val="95000"/>
                </a:schemeClr>
              </a:solidFill>
              <a:round/>
            </a:ln>
            <a:effectLst/>
          </c:spPr>
          <c:invertIfNegative val="0"/>
          <c:val>
            <c:numRef>
              <c:f>'기타작업-1'!$D$4:$D$11</c:f>
              <c:numCache>
                <c:formatCode>_(* #,##0_);_(* \(#,##0\);_(* "-"_);_(@_)</c:formatCode>
                <c:ptCount val="8"/>
                <c:pt idx="0">
                  <c:v>5420</c:v>
                </c:pt>
                <c:pt idx="1">
                  <c:v>2541</c:v>
                </c:pt>
                <c:pt idx="2">
                  <c:v>5235</c:v>
                </c:pt>
                <c:pt idx="3">
                  <c:v>2152</c:v>
                </c:pt>
                <c:pt idx="4">
                  <c:v>5254</c:v>
                </c:pt>
                <c:pt idx="5">
                  <c:v>1442</c:v>
                </c:pt>
                <c:pt idx="6">
                  <c:v>2541</c:v>
                </c:pt>
                <c:pt idx="7">
                  <c:v>5841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1F-4A9E-8CF2-3B6CEBF78A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598381872"/>
        <c:axId val="598387696"/>
      </c:barChart>
      <c:catAx>
        <c:axId val="598381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98387696"/>
        <c:crosses val="autoZero"/>
        <c:auto val="1"/>
        <c:lblAlgn val="ctr"/>
        <c:lblOffset val="100"/>
        <c:noMultiLvlLbl val="0"/>
      </c:catAx>
      <c:valAx>
        <c:axId val="598387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983818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algn="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6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0</xdr:rowOff>
    </xdr:from>
    <xdr:to>
      <xdr:col>6</xdr:col>
      <xdr:colOff>161925</xdr:colOff>
      <xdr:row>25</xdr:row>
      <xdr:rowOff>19050</xdr:rowOff>
    </xdr:to>
    <xdr:graphicFrame macro="">
      <xdr:nvGraphicFramePr>
        <xdr:cNvPr id="5" name="차트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0</xdr:rowOff>
    </xdr:from>
    <xdr:to>
      <xdr:col>6</xdr:col>
      <xdr:colOff>381000</xdr:colOff>
      <xdr:row>6</xdr:row>
      <xdr:rowOff>36909</xdr:rowOff>
    </xdr:to>
    <xdr:pic>
      <xdr:nvPicPr>
        <xdr:cNvPr id="4" name="Picture 2" descr="C:\Users\woo\AppData\Local\Microsoft\Windows\Temporary Internet Files\Content.IE5\4XBQCTEW\top-hat-154869_640[1].png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76700" y="419100"/>
          <a:ext cx="1066800" cy="875109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13</xdr:row>
      <xdr:rowOff>0</xdr:rowOff>
    </xdr:from>
    <xdr:to>
      <xdr:col>8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12</xdr:row>
      <xdr:rowOff>0</xdr:rowOff>
    </xdr:from>
    <xdr:to>
      <xdr:col>4</xdr:col>
      <xdr:colOff>0</xdr:colOff>
      <xdr:row>14</xdr:row>
      <xdr:rowOff>0</xdr:rowOff>
    </xdr:to>
    <xdr:sp macro="[0]!서식적용" textlink="">
      <xdr:nvSpPr>
        <xdr:cNvPr id="2" name="육각형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1798320" y="2667000"/>
          <a:ext cx="990600" cy="441960"/>
        </a:xfrm>
        <a:prstGeom prst="hexagon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서식적용</a:t>
          </a:r>
          <a:endParaRPr lang="en-US" altLang="ko-KR" sz="1100"/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0</xdr:colOff>
      <xdr:row>14</xdr:row>
      <xdr:rowOff>0</xdr:rowOff>
    </xdr:to>
    <xdr:sp macro="[0]!서식해제" textlink="">
      <xdr:nvSpPr>
        <xdr:cNvPr id="3" name="육각형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>
          <a:off x="2788920" y="2667000"/>
          <a:ext cx="998220" cy="441960"/>
        </a:xfrm>
        <a:prstGeom prst="hexagon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서식해제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</xdr:colOff>
          <xdr:row>1</xdr:row>
          <xdr:rowOff>22860</xdr:rowOff>
        </xdr:from>
        <xdr:to>
          <xdr:col>8</xdr:col>
          <xdr:colOff>845820</xdr:colOff>
          <xdr:row>2</xdr:row>
          <xdr:rowOff>106680</xdr:rowOff>
        </xdr:to>
        <xdr:sp macro="" textlink="">
          <xdr:nvSpPr>
            <xdr:cNvPr id="8193" name="cmd공연예매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User" refreshedDate="45483.699853819446" backgroundQuery="1" createdVersion="8" refreshedVersion="8" minRefreshableVersion="3" recordCount="0" supportSubquery="1" supportAdvancedDrill="1" xr:uid="{4803E6D9-CA1C-41B0-9C99-31DCB83479A6}">
  <cacheSource type="external" connectionId="1"/>
  <cacheFields count="6">
    <cacheField name="[공연예약].[공연이름].[공연이름]" caption="공연이름" numFmtId="0" hierarchy="1" level="1">
      <sharedItems count="2">
        <s v="천사의노래"/>
        <s v="피노키오"/>
      </sharedItems>
    </cacheField>
    <cacheField name="[Measures].[최대값: 예매수량]" caption="최대값: 예매수량" numFmtId="0" hierarchy="14" level="32767"/>
    <cacheField name="[Measures].[최대값: 총금액]" caption="최대값: 총금액" numFmtId="0" hierarchy="15" level="32767"/>
    <cacheField name="[공연예약].[구분].[구분]" caption="구분" numFmtId="0" hierarchy="2" level="1">
      <sharedItems containsSemiMixedTypes="0" containsNonDate="0" containsString="0"/>
    </cacheField>
    <cacheField name="[공연예약].[예매일자(분기)].[예매일자(분기)]" caption="예매일자(분기)" numFmtId="0" hierarchy="8" level="1">
      <sharedItems count="3">
        <s v="분기1"/>
        <s v="분기2"/>
        <s v="분기3"/>
      </sharedItems>
    </cacheField>
    <cacheField name="[공연예약].[예매일자(월)].[예매일자(월)]" caption="예매일자(월)" numFmtId="0" hierarchy="7" level="1">
      <sharedItems count="5">
        <s v="02월"/>
        <s v="04월"/>
        <s v="05월"/>
        <s v="06월"/>
        <s v="08월"/>
      </sharedItems>
    </cacheField>
  </cacheFields>
  <cacheHierarchies count="16">
    <cacheHierarchy uniqueName="[공연예약].[예약번호]" caption="예약번호" attribute="1" defaultMemberUniqueName="[공연예약].[예약번호].[All]" allUniqueName="[공연예약].[예약번호].[All]" dimensionUniqueName="[공연예약]" displayFolder="" count="0" memberValueDatatype="20" unbalanced="0"/>
    <cacheHierarchy uniqueName="[공연예약].[공연이름]" caption="공연이름" attribute="1" defaultMemberUniqueName="[공연예약].[공연이름].[All]" allUniqueName="[공연예약].[공연이름].[All]" dimensionUniqueName="[공연예약]" displayFolder="" count="2" memberValueDatatype="130" unbalanced="0">
      <fieldsUsage count="2">
        <fieldUsage x="-1"/>
        <fieldUsage x="0"/>
      </fieldsUsage>
    </cacheHierarchy>
    <cacheHierarchy uniqueName="[공연예약].[구분]" caption="구분" attribute="1" defaultMemberUniqueName="[공연예약].[구분].[All]" allUniqueName="[공연예약].[구분].[All]" dimensionUniqueName="[공연예약]" displayFolder="" count="2" memberValueDatatype="130" unbalanced="0">
      <fieldsUsage count="2">
        <fieldUsage x="-1"/>
        <fieldUsage x="3"/>
      </fieldsUsage>
    </cacheHierarchy>
    <cacheHierarchy uniqueName="[공연예약].[가격]" caption="가격" attribute="1" defaultMemberUniqueName="[공연예약].[가격].[All]" allUniqueName="[공연예약].[가격].[All]" dimensionUniqueName="[공연예약]" displayFolder="" count="0" memberValueDatatype="5" unbalanced="0"/>
    <cacheHierarchy uniqueName="[공연예약].[예매일자]" caption="예매일자" attribute="1" time="1" defaultMemberUniqueName="[공연예약].[예매일자].[All]" allUniqueName="[공연예약].[예매일자].[All]" dimensionUniqueName="[공연예약]" displayFolder="" count="2" memberValueDatatype="7" unbalanced="0"/>
    <cacheHierarchy uniqueName="[공연예약].[예매수량]" caption="예매수량" attribute="1" defaultMemberUniqueName="[공연예약].[예매수량].[All]" allUniqueName="[공연예약].[예매수량].[All]" dimensionUniqueName="[공연예약]" displayFolder="" count="0" memberValueDatatype="5" unbalanced="0"/>
    <cacheHierarchy uniqueName="[공연예약].[총금액]" caption="총금액" attribute="1" defaultMemberUniqueName="[공연예약].[총금액].[All]" allUniqueName="[공연예약].[총금액].[All]" dimensionUniqueName="[공연예약]" displayFolder="" count="0" memberValueDatatype="5" unbalanced="0"/>
    <cacheHierarchy uniqueName="[공연예약].[예매일자(월)]" caption="예매일자(월)" attribute="1" defaultMemberUniqueName="[공연예약].[예매일자(월)].[All]" allUniqueName="[공연예약].[예매일자(월)].[All]" dimensionUniqueName="[공연예약]" displayFolder="" count="2" memberValueDatatype="130" unbalanced="0">
      <fieldsUsage count="2">
        <fieldUsage x="-1"/>
        <fieldUsage x="5"/>
      </fieldsUsage>
    </cacheHierarchy>
    <cacheHierarchy uniqueName="[공연예약].[예매일자(분기)]" caption="예매일자(분기)" attribute="1" defaultMemberUniqueName="[공연예약].[예매일자(분기)].[All]" allUniqueName="[공연예약].[예매일자(분기)].[All]" dimensionUniqueName="[공연예약]" displayFolder="" count="2" memberValueDatatype="130" unbalanced="0">
      <fieldsUsage count="2">
        <fieldUsage x="-1"/>
        <fieldUsage x="4"/>
      </fieldsUsage>
    </cacheHierarchy>
    <cacheHierarchy uniqueName="[공연예약].[예매일자(월 인덱스)]" caption="예매일자(월 인덱스)" attribute="1" defaultMemberUniqueName="[공연예약].[예매일자(월 인덱스)].[All]" allUniqueName="[공연예약].[예매일자(월 인덱스)].[All]" dimensionUniqueName="[공연예약]" displayFolder="" count="0" memberValueDatatype="20" unbalanced="0" hidden="1"/>
    <cacheHierarchy uniqueName="[Measures].[__XL_Count 공연예약]" caption="__XL_Count 공연예약" measure="1" displayFolder="" measureGroup="공연예약" count="0" hidden="1"/>
    <cacheHierarchy uniqueName="[Measures].[__No measures defined]" caption="__No measures defined" measure="1" displayFolder="" count="0" hidden="1"/>
    <cacheHierarchy uniqueName="[Measures].[합계: 예매수량]" caption="합계: 예매수량" measure="1" displayFolder="" measureGroup="공연예약" count="0" hidden="1">
      <extLst>
        <ext xmlns:x15="http://schemas.microsoft.com/office/spreadsheetml/2010/11/main" uri="{B97F6D7D-B522-45F9-BDA1-12C45D357490}">
          <x15:cacheHierarchy aggregatedColumn="5"/>
        </ext>
      </extLst>
    </cacheHierarchy>
    <cacheHierarchy uniqueName="[Measures].[합계: 총금액]" caption="합계: 총금액" measure="1" displayFolder="" measureGroup="공연예약" count="0" hidden="1">
      <extLst>
        <ext xmlns:x15="http://schemas.microsoft.com/office/spreadsheetml/2010/11/main" uri="{B97F6D7D-B522-45F9-BDA1-12C45D357490}">
          <x15:cacheHierarchy aggregatedColumn="6"/>
        </ext>
      </extLst>
    </cacheHierarchy>
    <cacheHierarchy uniqueName="[Measures].[최대값: 예매수량]" caption="최대값: 예매수량" measure="1" displayFolder="" measureGroup="공연예약" count="0" oneField="1" hidden="1">
      <fieldsUsage count="1">
        <fieldUsage x="1"/>
      </fieldsUsage>
      <extLst>
        <ext xmlns:x15="http://schemas.microsoft.com/office/spreadsheetml/2010/11/main" uri="{B97F6D7D-B522-45F9-BDA1-12C45D357490}">
          <x15:cacheHierarchy aggregatedColumn="5"/>
        </ext>
      </extLst>
    </cacheHierarchy>
    <cacheHierarchy uniqueName="[Measures].[최대값: 총금액]" caption="최대값: 총금액" measure="1" displayFolder="" measureGroup="공연예약" count="0" oneField="1" hidden="1">
      <fieldsUsage count="1">
        <fieldUsage x="2"/>
      </fieldsUsage>
      <extLst>
        <ext xmlns:x15="http://schemas.microsoft.com/office/spreadsheetml/2010/11/main" uri="{B97F6D7D-B522-45F9-BDA1-12C45D357490}">
          <x15:cacheHierarchy aggregatedColumn="6"/>
        </ext>
      </extLst>
    </cacheHierarchy>
  </cacheHierarchies>
  <kpis count="0"/>
  <dimensions count="2">
    <dimension measure="1" name="Measures" uniqueName="[Measures]" caption="Measures"/>
    <dimension name="공연예약" uniqueName="[공연예약]" caption="공연예약"/>
  </dimensions>
  <measureGroups count="1">
    <measureGroup name="공연예약" caption="공연예약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D5E60C5-633C-4F6E-9352-B4615791AD06}" name="피벗 테이블1" cacheId="0" dataOnRows="1" applyNumberFormats="0" applyBorderFormats="0" applyFontFormats="0" applyPatternFormats="0" applyAlignmentFormats="0" applyWidthHeightFormats="1" dataCaption="값" missingCaption="***" updatedVersion="8" minRefreshableVersion="3" useAutoFormatting="1" subtotalHiddenItems="1" itemPrintTitles="1" mergeItem="1" createdVersion="8" indent="0" compact="0" outline="1" outlineData="1" compactData="0" multipleFieldFilters="0">
  <location ref="A4:F31" firstHeaderRow="1" firstDataRow="2" firstDataCol="3" rowPageCount="1" colPageCount="1"/>
  <pivotFields count="6">
    <pivotField axis="axisCol" compact="0" allDrilled="1" showAll="0" dataSourceSort="1" defaultSubtotal="0" defaultAttributeDrillState="1">
      <items count="2">
        <item x="0"/>
        <item x="1"/>
      </items>
    </pivotField>
    <pivotField dataField="1" compact="0" showAll="0" defaultSubtotal="0"/>
    <pivotField dataField="1" compact="0" showAll="0" defaultSubtotal="0"/>
    <pivotField axis="axisPage" compact="0" allDrilled="1" subtotalTop="0" showAll="0" dataSourceSort="1" defaultSubtotal="0" defaultAttributeDrillState="1"/>
    <pivotField name="분기" axis="axisRow" compact="0" allDrilled="1" subtotalTop="0" showAll="0" dataSourceSort="1" defaultAttributeDrillState="1">
      <items count="4">
        <item n="1사분기" x="0"/>
        <item n="2사분기" x="1"/>
        <item n="3사분기" x="2"/>
        <item t="default"/>
      </items>
    </pivotField>
    <pivotField name="예매일자" axis="axisRow" compact="0" allDrilled="1" subtotalTop="0" showAll="0" dataSourceSort="1" defaultSubtotal="0" defaultAttributeDrillState="1">
      <items count="5">
        <item x="0"/>
        <item x="1"/>
        <item x="2"/>
        <item x="3"/>
        <item x="4"/>
      </items>
    </pivotField>
  </pivotFields>
  <rowFields count="3">
    <field x="4"/>
    <field x="5"/>
    <field x="-2"/>
  </rowFields>
  <rowItems count="26">
    <i>
      <x/>
    </i>
    <i r="1">
      <x/>
    </i>
    <i r="2">
      <x/>
    </i>
    <i r="2" i="1">
      <x v="1"/>
    </i>
    <i t="default">
      <x/>
    </i>
    <i t="default" i="1">
      <x/>
    </i>
    <i>
      <x v="1"/>
    </i>
    <i r="1">
      <x v="1"/>
    </i>
    <i r="2">
      <x/>
    </i>
    <i r="2" i="1">
      <x v="1"/>
    </i>
    <i r="1">
      <x v="2"/>
    </i>
    <i r="2">
      <x/>
    </i>
    <i r="2" i="1">
      <x v="1"/>
    </i>
    <i r="1">
      <x v="3"/>
    </i>
    <i r="2">
      <x/>
    </i>
    <i r="2" i="1">
      <x v="1"/>
    </i>
    <i t="default">
      <x v="1"/>
    </i>
    <i t="default" i="1">
      <x v="1"/>
    </i>
    <i>
      <x v="2"/>
    </i>
    <i r="1">
      <x v="4"/>
    </i>
    <i r="2">
      <x/>
    </i>
    <i r="2" i="1">
      <x v="1"/>
    </i>
    <i t="default">
      <x v="2"/>
    </i>
    <i t="default" i="1">
      <x v="2"/>
    </i>
    <i t="grand">
      <x/>
    </i>
    <i t="grand" i="1">
      <x/>
    </i>
  </rowItems>
  <colFields count="1">
    <field x="0"/>
  </colFields>
  <colItems count="3">
    <i>
      <x/>
    </i>
    <i>
      <x v="1"/>
    </i>
    <i t="grand">
      <x/>
    </i>
  </colItems>
  <pageFields count="1">
    <pageField fld="3" hier="2" name="[공연예약].[구분].&amp;[뮤지컬]" cap="뮤지컬"/>
  </pageFields>
  <dataFields count="2">
    <dataField name="최대 : 예매수량" fld="1" subtotal="max" baseField="0" baseItem="0" numFmtId="41"/>
    <dataField name="최대 : 총금액" fld="2" subtotal="max" baseField="0" baseItem="0" numFmtId="41"/>
  </dataFields>
  <pivotHierarchies count="16">
    <pivotHierarchy dragToData="1"/>
    <pivotHierarchy dragToData="1"/>
    <pivotHierarchy multipleItemSelectionAllowed="1" dragToData="1">
      <members count="1" level="1">
        <member name="[공연예약].[구분].&amp;[뮤지컬]"/>
      </members>
    </pivotHierarchy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 caption="최대 : 예매수량"/>
    <pivotHierarchy dragToData="1" caption="최대 : 총금액"/>
  </pivotHierarchies>
  <pivotTableStyleInfo name="PivotStyleLight16" showRowHeaders="1" showColHeaders="1" showRowStripes="0" showColStripes="0" showLastColumn="1"/>
  <rowHierarchiesUsage count="3">
    <rowHierarchyUsage hierarchyUsage="8"/>
    <rowHierarchyUsage hierarchyUsage="7"/>
    <rowHierarchyUsage hierarchyUsage="-2"/>
  </rowHierarchiesUsage>
  <colHierarchiesUsage count="1">
    <colHierarchyUsage hierarchyUsage="1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공연관리">
        <x15:activeTabTopLevelEntity name="[공연예약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3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A1:F38"/>
  <sheetViews>
    <sheetView workbookViewId="0">
      <selection activeCell="E14" sqref="E14"/>
    </sheetView>
  </sheetViews>
  <sheetFormatPr defaultRowHeight="17.399999999999999"/>
  <cols>
    <col min="1" max="1" width="12.59765625" customWidth="1"/>
    <col min="3" max="3" width="13" bestFit="1" customWidth="1"/>
    <col min="6" max="6" width="10.8984375" bestFit="1" customWidth="1"/>
  </cols>
  <sheetData>
    <row r="1" spans="1:6">
      <c r="A1" t="s">
        <v>0</v>
      </c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>
        <v>44721</v>
      </c>
      <c r="B3" s="3" t="s">
        <v>7</v>
      </c>
      <c r="C3" s="3" t="s">
        <v>8</v>
      </c>
      <c r="D3" s="4">
        <v>15000</v>
      </c>
      <c r="E3" s="5">
        <v>3</v>
      </c>
      <c r="F3" s="4">
        <f t="shared" ref="F3:F28" si="0">D3*E3</f>
        <v>45000</v>
      </c>
    </row>
    <row r="4" spans="1:6">
      <c r="A4" s="2">
        <v>44659</v>
      </c>
      <c r="B4" s="3" t="s">
        <v>9</v>
      </c>
      <c r="C4" s="3" t="s">
        <v>10</v>
      </c>
      <c r="D4" s="4">
        <v>23000</v>
      </c>
      <c r="E4" s="5">
        <v>32</v>
      </c>
      <c r="F4" s="4">
        <f t="shared" si="0"/>
        <v>736000</v>
      </c>
    </row>
    <row r="5" spans="1:6">
      <c r="A5" s="2">
        <v>44692</v>
      </c>
      <c r="B5" s="3" t="s">
        <v>11</v>
      </c>
      <c r="C5" s="3" t="s">
        <v>12</v>
      </c>
      <c r="D5" s="4">
        <v>31000</v>
      </c>
      <c r="E5" s="5">
        <v>2</v>
      </c>
      <c r="F5" s="4">
        <f t="shared" si="0"/>
        <v>62000</v>
      </c>
    </row>
    <row r="6" spans="1:6">
      <c r="A6" s="2">
        <v>44763</v>
      </c>
      <c r="B6" s="3" t="s">
        <v>9</v>
      </c>
      <c r="C6" s="3" t="s">
        <v>13</v>
      </c>
      <c r="D6" s="4">
        <v>16000</v>
      </c>
      <c r="E6" s="5">
        <v>30</v>
      </c>
      <c r="F6" s="4">
        <f t="shared" si="0"/>
        <v>480000</v>
      </c>
    </row>
    <row r="7" spans="1:6">
      <c r="A7" s="2">
        <v>44721</v>
      </c>
      <c r="B7" s="3" t="s">
        <v>14</v>
      </c>
      <c r="C7" s="3" t="s">
        <v>15</v>
      </c>
      <c r="D7" s="4">
        <v>35000</v>
      </c>
      <c r="E7" s="5">
        <v>3</v>
      </c>
      <c r="F7" s="4">
        <f t="shared" si="0"/>
        <v>105000</v>
      </c>
    </row>
    <row r="8" spans="1:6">
      <c r="A8" s="2">
        <v>44741</v>
      </c>
      <c r="B8" s="3" t="s">
        <v>14</v>
      </c>
      <c r="C8" s="3" t="s">
        <v>15</v>
      </c>
      <c r="D8" s="4">
        <v>35000</v>
      </c>
      <c r="E8" s="5">
        <v>3</v>
      </c>
      <c r="F8" s="4">
        <f t="shared" si="0"/>
        <v>105000</v>
      </c>
    </row>
    <row r="9" spans="1:6">
      <c r="A9" s="2">
        <v>44656</v>
      </c>
      <c r="B9" s="3" t="s">
        <v>11</v>
      </c>
      <c r="C9" s="3" t="s">
        <v>16</v>
      </c>
      <c r="D9" s="4">
        <v>19900</v>
      </c>
      <c r="E9" s="5">
        <v>19</v>
      </c>
      <c r="F9" s="4">
        <f t="shared" si="0"/>
        <v>378100</v>
      </c>
    </row>
    <row r="10" spans="1:6">
      <c r="A10" s="2">
        <v>44689</v>
      </c>
      <c r="B10" s="3" t="s">
        <v>14</v>
      </c>
      <c r="C10" s="3" t="s">
        <v>17</v>
      </c>
      <c r="D10" s="4">
        <v>43000</v>
      </c>
      <c r="E10" s="5">
        <v>29</v>
      </c>
      <c r="F10" s="4">
        <f t="shared" si="0"/>
        <v>1247000</v>
      </c>
    </row>
    <row r="11" spans="1:6">
      <c r="A11" s="2">
        <v>44597</v>
      </c>
      <c r="B11" s="3" t="s">
        <v>9</v>
      </c>
      <c r="C11" s="3" t="s">
        <v>18</v>
      </c>
      <c r="D11" s="4">
        <v>21000</v>
      </c>
      <c r="E11" s="5">
        <v>15</v>
      </c>
      <c r="F11" s="4">
        <f t="shared" si="0"/>
        <v>315000</v>
      </c>
    </row>
    <row r="12" spans="1:6">
      <c r="A12" s="2">
        <v>44658</v>
      </c>
      <c r="B12" s="3" t="s">
        <v>9</v>
      </c>
      <c r="C12" s="3" t="s">
        <v>10</v>
      </c>
      <c r="D12" s="4">
        <v>23000</v>
      </c>
      <c r="E12" s="5">
        <v>6</v>
      </c>
      <c r="F12" s="4">
        <f t="shared" si="0"/>
        <v>138000</v>
      </c>
    </row>
    <row r="13" spans="1:6">
      <c r="A13" s="2">
        <v>44586</v>
      </c>
      <c r="B13" s="3" t="s">
        <v>9</v>
      </c>
      <c r="C13" s="3" t="s">
        <v>13</v>
      </c>
      <c r="D13" s="4">
        <v>16000</v>
      </c>
      <c r="E13" s="5">
        <v>5</v>
      </c>
      <c r="F13" s="4">
        <f t="shared" si="0"/>
        <v>80000</v>
      </c>
    </row>
    <row r="14" spans="1:6">
      <c r="A14" s="2">
        <v>44650</v>
      </c>
      <c r="B14" s="3" t="s">
        <v>11</v>
      </c>
      <c r="C14" s="3" t="s">
        <v>16</v>
      </c>
      <c r="D14" s="4">
        <v>19900</v>
      </c>
      <c r="E14" s="5">
        <v>21</v>
      </c>
      <c r="F14" s="4">
        <f t="shared" si="0"/>
        <v>417900</v>
      </c>
    </row>
    <row r="15" spans="1:6">
      <c r="A15" s="2">
        <v>44714</v>
      </c>
      <c r="B15" s="3" t="s">
        <v>14</v>
      </c>
      <c r="C15" s="3" t="s">
        <v>17</v>
      </c>
      <c r="D15" s="4">
        <v>43000</v>
      </c>
      <c r="E15" s="5">
        <v>26</v>
      </c>
      <c r="F15" s="4">
        <f t="shared" si="0"/>
        <v>1118000</v>
      </c>
    </row>
    <row r="16" spans="1:6">
      <c r="A16" s="2">
        <v>44678</v>
      </c>
      <c r="B16" s="3" t="s">
        <v>9</v>
      </c>
      <c r="C16" s="3" t="s">
        <v>13</v>
      </c>
      <c r="D16" s="4">
        <v>16000</v>
      </c>
      <c r="E16" s="5">
        <v>2</v>
      </c>
      <c r="F16" s="4">
        <f t="shared" si="0"/>
        <v>32000</v>
      </c>
    </row>
    <row r="17" spans="1:6">
      <c r="A17" s="2">
        <v>44701</v>
      </c>
      <c r="B17" s="3" t="s">
        <v>14</v>
      </c>
      <c r="C17" s="3" t="s">
        <v>15</v>
      </c>
      <c r="D17" s="4">
        <v>35000</v>
      </c>
      <c r="E17" s="5">
        <v>11</v>
      </c>
      <c r="F17" s="4">
        <f t="shared" si="0"/>
        <v>385000</v>
      </c>
    </row>
    <row r="18" spans="1:6">
      <c r="A18" s="2">
        <v>44688</v>
      </c>
      <c r="B18" s="3" t="s">
        <v>11</v>
      </c>
      <c r="C18" s="3" t="s">
        <v>12</v>
      </c>
      <c r="D18" s="4">
        <v>31000</v>
      </c>
      <c r="E18" s="5">
        <v>21</v>
      </c>
      <c r="F18" s="4">
        <f t="shared" si="0"/>
        <v>651000</v>
      </c>
    </row>
    <row r="19" spans="1:6">
      <c r="A19" s="2">
        <v>44644</v>
      </c>
      <c r="B19" s="3" t="s">
        <v>7</v>
      </c>
      <c r="C19" s="3" t="s">
        <v>8</v>
      </c>
      <c r="D19" s="4">
        <v>15000</v>
      </c>
      <c r="E19" s="5">
        <v>5</v>
      </c>
      <c r="F19" s="4">
        <f t="shared" si="0"/>
        <v>75000</v>
      </c>
    </row>
    <row r="20" spans="1:6">
      <c r="A20" s="2">
        <v>44720</v>
      </c>
      <c r="B20" s="3" t="s">
        <v>11</v>
      </c>
      <c r="C20" s="3" t="s">
        <v>16</v>
      </c>
      <c r="D20" s="4">
        <v>19900</v>
      </c>
      <c r="E20" s="5">
        <v>9</v>
      </c>
      <c r="F20" s="4">
        <f t="shared" si="0"/>
        <v>179100</v>
      </c>
    </row>
    <row r="21" spans="1:6">
      <c r="A21" s="2">
        <v>44771</v>
      </c>
      <c r="B21" s="3" t="s">
        <v>7</v>
      </c>
      <c r="C21" s="3" t="s">
        <v>8</v>
      </c>
      <c r="D21" s="4">
        <v>15000</v>
      </c>
      <c r="E21" s="5">
        <v>19</v>
      </c>
      <c r="F21" s="4">
        <f t="shared" si="0"/>
        <v>285000</v>
      </c>
    </row>
    <row r="22" spans="1:6">
      <c r="A22" s="2">
        <v>44717</v>
      </c>
      <c r="B22" s="3" t="s">
        <v>14</v>
      </c>
      <c r="C22" s="3" t="s">
        <v>15</v>
      </c>
      <c r="D22" s="4">
        <v>35000</v>
      </c>
      <c r="E22" s="5">
        <v>10</v>
      </c>
      <c r="F22" s="4">
        <f t="shared" si="0"/>
        <v>350000</v>
      </c>
    </row>
    <row r="23" spans="1:6">
      <c r="A23" s="2">
        <v>44684</v>
      </c>
      <c r="B23" s="3" t="s">
        <v>9</v>
      </c>
      <c r="C23" s="3" t="s">
        <v>18</v>
      </c>
      <c r="D23" s="4">
        <v>21000</v>
      </c>
      <c r="E23" s="5">
        <v>2</v>
      </c>
      <c r="F23" s="4">
        <f t="shared" si="0"/>
        <v>42000</v>
      </c>
    </row>
    <row r="24" spans="1:6">
      <c r="A24" s="2">
        <v>44619</v>
      </c>
      <c r="B24" s="3" t="s">
        <v>11</v>
      </c>
      <c r="C24" s="3" t="s">
        <v>12</v>
      </c>
      <c r="D24" s="4">
        <v>31000</v>
      </c>
      <c r="E24" s="5">
        <v>27</v>
      </c>
      <c r="F24" s="4">
        <f t="shared" si="0"/>
        <v>837000</v>
      </c>
    </row>
    <row r="25" spans="1:6">
      <c r="A25" s="2">
        <v>44802</v>
      </c>
      <c r="B25" s="3" t="s">
        <v>11</v>
      </c>
      <c r="C25" s="3" t="s">
        <v>16</v>
      </c>
      <c r="D25" s="4">
        <v>19900</v>
      </c>
      <c r="E25" s="5">
        <v>5</v>
      </c>
      <c r="F25" s="4">
        <f t="shared" si="0"/>
        <v>99500</v>
      </c>
    </row>
    <row r="26" spans="1:6">
      <c r="A26" s="2">
        <v>44653</v>
      </c>
      <c r="B26" s="3" t="s">
        <v>11</v>
      </c>
      <c r="C26" s="3" t="s">
        <v>12</v>
      </c>
      <c r="D26" s="4">
        <v>31000</v>
      </c>
      <c r="E26" s="5">
        <v>6</v>
      </c>
      <c r="F26" s="4">
        <f t="shared" si="0"/>
        <v>186000</v>
      </c>
    </row>
    <row r="27" spans="1:6">
      <c r="A27" s="2">
        <v>44767</v>
      </c>
      <c r="B27" s="3" t="s">
        <v>14</v>
      </c>
      <c r="C27" s="3" t="s">
        <v>17</v>
      </c>
      <c r="D27" s="4">
        <v>43000</v>
      </c>
      <c r="E27" s="5">
        <v>4</v>
      </c>
      <c r="F27" s="4">
        <f t="shared" si="0"/>
        <v>172000</v>
      </c>
    </row>
    <row r="28" spans="1:6">
      <c r="A28" s="2">
        <v>44714</v>
      </c>
      <c r="B28" s="3" t="s">
        <v>9</v>
      </c>
      <c r="C28" s="3" t="s">
        <v>10</v>
      </c>
      <c r="D28" s="4">
        <v>23000</v>
      </c>
      <c r="E28" s="5">
        <v>2</v>
      </c>
      <c r="F28" s="4">
        <f t="shared" si="0"/>
        <v>46000</v>
      </c>
    </row>
    <row r="30" spans="1:6">
      <c r="A30" t="s">
        <v>45</v>
      </c>
    </row>
    <row r="31" spans="1:6">
      <c r="A31" t="b">
        <f>AND(E3&gt;=AVERAGE($E$3:$E$28),DAY(A3)&gt;=20)</f>
        <v>0</v>
      </c>
    </row>
    <row r="34" spans="1:6">
      <c r="A34" s="1" t="s">
        <v>1</v>
      </c>
      <c r="B34" s="1" t="s">
        <v>2</v>
      </c>
      <c r="C34" s="1" t="s">
        <v>3</v>
      </c>
      <c r="D34" s="1" t="s">
        <v>4</v>
      </c>
      <c r="E34" s="1" t="s">
        <v>5</v>
      </c>
      <c r="F34" s="1" t="s">
        <v>6</v>
      </c>
    </row>
    <row r="35" spans="1:6">
      <c r="A35" s="2">
        <v>44763</v>
      </c>
      <c r="B35" s="3" t="s">
        <v>9</v>
      </c>
      <c r="C35" s="3" t="s">
        <v>13</v>
      </c>
      <c r="D35" s="4">
        <v>16000</v>
      </c>
      <c r="E35" s="5">
        <v>30</v>
      </c>
      <c r="F35" s="4">
        <v>480000</v>
      </c>
    </row>
    <row r="36" spans="1:6">
      <c r="A36" s="2">
        <v>44650</v>
      </c>
      <c r="B36" s="3" t="s">
        <v>11</v>
      </c>
      <c r="C36" s="3" t="s">
        <v>16</v>
      </c>
      <c r="D36" s="4">
        <v>19900</v>
      </c>
      <c r="E36" s="5">
        <v>21</v>
      </c>
      <c r="F36" s="4">
        <v>417900</v>
      </c>
    </row>
    <row r="37" spans="1:6">
      <c r="A37" s="2">
        <v>44771</v>
      </c>
      <c r="B37" s="3" t="s">
        <v>7</v>
      </c>
      <c r="C37" s="3" t="s">
        <v>8</v>
      </c>
      <c r="D37" s="4">
        <v>15000</v>
      </c>
      <c r="E37" s="5">
        <v>19</v>
      </c>
      <c r="F37" s="4">
        <v>285000</v>
      </c>
    </row>
    <row r="38" spans="1:6">
      <c r="A38" s="2">
        <v>44619</v>
      </c>
      <c r="B38" s="3" t="s">
        <v>11</v>
      </c>
      <c r="C38" s="3" t="s">
        <v>12</v>
      </c>
      <c r="D38" s="4">
        <v>31000</v>
      </c>
      <c r="E38" s="5">
        <v>27</v>
      </c>
      <c r="F38" s="4">
        <v>837000</v>
      </c>
    </row>
  </sheetData>
  <phoneticPr fontId="1" type="noConversion"/>
  <conditionalFormatting sqref="A3:F28">
    <cfRule type="expression" dxfId="0" priority="1">
      <formula>OR(WEEKDAY($A3,1)=3,WEEKDAY($A3,1)=5)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/>
  <dimension ref="B2:E11"/>
  <sheetViews>
    <sheetView workbookViewId="0">
      <selection activeCell="G17" sqref="G17"/>
    </sheetView>
  </sheetViews>
  <sheetFormatPr defaultRowHeight="17.399999999999999"/>
  <cols>
    <col min="1" max="1" width="8.796875" style="23"/>
    <col min="2" max="2" width="14.69921875" style="23" customWidth="1"/>
    <col min="3" max="3" width="8.796875" style="23"/>
    <col min="4" max="4" width="17" style="23" customWidth="1"/>
    <col min="5" max="5" width="10.69921875" style="23" customWidth="1"/>
    <col min="6" max="16384" width="8.796875" style="23"/>
  </cols>
  <sheetData>
    <row r="2" spans="2:5" ht="18" thickBot="1">
      <c r="B2" s="23" t="s">
        <v>0</v>
      </c>
    </row>
    <row r="3" spans="2:5">
      <c r="B3" s="24" t="s">
        <v>3</v>
      </c>
      <c r="C3" s="25" t="s">
        <v>4</v>
      </c>
      <c r="D3" s="25" t="s">
        <v>19</v>
      </c>
      <c r="E3" s="30" t="s">
        <v>6</v>
      </c>
    </row>
    <row r="4" spans="2:5">
      <c r="B4" s="26" t="s">
        <v>17</v>
      </c>
      <c r="C4" s="27">
        <v>43000</v>
      </c>
      <c r="D4" s="27">
        <v>59</v>
      </c>
      <c r="E4" s="31">
        <f t="shared" ref="E4:E11" si="0">C4*D4</f>
        <v>2537000</v>
      </c>
    </row>
    <row r="5" spans="2:5">
      <c r="B5" s="26" t="s">
        <v>12</v>
      </c>
      <c r="C5" s="27">
        <v>31000</v>
      </c>
      <c r="D5" s="27">
        <v>56</v>
      </c>
      <c r="E5" s="31">
        <f t="shared" si="0"/>
        <v>1736000</v>
      </c>
    </row>
    <row r="6" spans="2:5">
      <c r="B6" s="26" t="s">
        <v>16</v>
      </c>
      <c r="C6" s="27">
        <v>19900</v>
      </c>
      <c r="D6" s="27">
        <v>54</v>
      </c>
      <c r="E6" s="31">
        <f t="shared" si="0"/>
        <v>1074600</v>
      </c>
    </row>
    <row r="7" spans="2:5">
      <c r="B7" s="26" t="s">
        <v>10</v>
      </c>
      <c r="C7" s="27">
        <v>23000</v>
      </c>
      <c r="D7" s="27">
        <v>40</v>
      </c>
      <c r="E7" s="31">
        <f t="shared" si="0"/>
        <v>920000</v>
      </c>
    </row>
    <row r="8" spans="2:5">
      <c r="B8" s="26" t="s">
        <v>13</v>
      </c>
      <c r="C8" s="27">
        <v>16000</v>
      </c>
      <c r="D8" s="27">
        <v>37</v>
      </c>
      <c r="E8" s="31">
        <f t="shared" si="0"/>
        <v>592000</v>
      </c>
    </row>
    <row r="9" spans="2:5">
      <c r="B9" s="26" t="s">
        <v>15</v>
      </c>
      <c r="C9" s="27">
        <v>35000</v>
      </c>
      <c r="D9" s="27">
        <v>27</v>
      </c>
      <c r="E9" s="31">
        <f t="shared" si="0"/>
        <v>945000</v>
      </c>
    </row>
    <row r="10" spans="2:5">
      <c r="B10" s="26" t="s">
        <v>8</v>
      </c>
      <c r="C10" s="27">
        <v>15000</v>
      </c>
      <c r="D10" s="27">
        <v>27</v>
      </c>
      <c r="E10" s="31">
        <f t="shared" si="0"/>
        <v>405000</v>
      </c>
    </row>
    <row r="11" spans="2:5" ht="18" thickBot="1">
      <c r="B11" s="28" t="s">
        <v>18</v>
      </c>
      <c r="C11" s="29">
        <v>21000</v>
      </c>
      <c r="D11" s="29">
        <v>17</v>
      </c>
      <c r="E11" s="32">
        <f t="shared" si="0"/>
        <v>357000</v>
      </c>
    </row>
  </sheetData>
  <sheetProtection sheet="1" objects="1" scenarios="1" formatRows="0" insertColumns="0"/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913E8-7C71-42D0-BF95-AEC6D526450A}">
  <sheetPr codeName="Sheet4"/>
  <dimension ref="A1:H40"/>
  <sheetViews>
    <sheetView tabSelected="1" workbookViewId="0">
      <selection activeCell="E3" sqref="E3"/>
    </sheetView>
  </sheetViews>
  <sheetFormatPr defaultRowHeight="17.399999999999999"/>
  <cols>
    <col min="1" max="1" width="14.5" customWidth="1"/>
    <col min="2" max="2" width="12.3984375" bestFit="1" customWidth="1"/>
    <col min="3" max="3" width="14.19921875" customWidth="1"/>
    <col min="4" max="4" width="14.69921875" customWidth="1"/>
    <col min="5" max="5" width="17.59765625" customWidth="1"/>
    <col min="6" max="6" width="17.3984375" customWidth="1"/>
    <col min="7" max="7" width="12.69921875" customWidth="1"/>
    <col min="8" max="8" width="9.8984375" bestFit="1" customWidth="1"/>
  </cols>
  <sheetData>
    <row r="1" spans="1:8">
      <c r="A1" t="s">
        <v>20</v>
      </c>
      <c r="D1" t="s">
        <v>21</v>
      </c>
    </row>
    <row r="2" spans="1:8">
      <c r="A2" s="3" t="s">
        <v>3</v>
      </c>
      <c r="B2" s="12" t="s">
        <v>22</v>
      </c>
      <c r="D2" s="3" t="s">
        <v>23</v>
      </c>
      <c r="E2" s="12" t="s">
        <v>24</v>
      </c>
    </row>
    <row r="3" spans="1:8">
      <c r="A3" s="3" t="s">
        <v>15</v>
      </c>
      <c r="B3" s="13" t="e">
        <f>AVERAGEIFS(F15:F40,A15:A40,A3,E15,"&gt;=5")</f>
        <v>#VALUE!</v>
      </c>
      <c r="D3" s="3">
        <v>4</v>
      </c>
      <c r="E3" s="10"/>
    </row>
    <row r="4" spans="1:8">
      <c r="A4" s="3" t="s">
        <v>16</v>
      </c>
      <c r="B4" s="13"/>
      <c r="D4" s="3">
        <v>5</v>
      </c>
      <c r="E4" s="10"/>
    </row>
    <row r="5" spans="1:8">
      <c r="A5" s="3" t="s">
        <v>17</v>
      </c>
      <c r="B5" s="13"/>
      <c r="D5" s="3">
        <v>6</v>
      </c>
      <c r="E5" s="10"/>
    </row>
    <row r="6" spans="1:8">
      <c r="A6" s="3" t="s">
        <v>18</v>
      </c>
      <c r="B6" s="13"/>
    </row>
    <row r="7" spans="1:8">
      <c r="A7" s="3" t="s">
        <v>8</v>
      </c>
      <c r="B7" s="13"/>
      <c r="D7" s="42" t="s">
        <v>25</v>
      </c>
      <c r="E7" s="43"/>
      <c r="F7" s="44"/>
    </row>
    <row r="8" spans="1:8">
      <c r="A8" s="3" t="s">
        <v>10</v>
      </c>
      <c r="B8" s="13"/>
      <c r="D8" s="45"/>
      <c r="E8" s="46"/>
      <c r="F8" s="47"/>
    </row>
    <row r="9" spans="1:8">
      <c r="A9" s="3" t="s">
        <v>12</v>
      </c>
      <c r="B9" s="13"/>
    </row>
    <row r="10" spans="1:8">
      <c r="A10" s="3" t="s">
        <v>13</v>
      </c>
      <c r="B10" s="13"/>
      <c r="D10" s="14"/>
      <c r="E10" s="14"/>
    </row>
    <row r="11" spans="1:8">
      <c r="D11" s="14"/>
      <c r="E11" s="14"/>
    </row>
    <row r="13" spans="1:8">
      <c r="A13" t="s">
        <v>26</v>
      </c>
    </row>
    <row r="14" spans="1:8">
      <c r="A14" s="1" t="s">
        <v>3</v>
      </c>
      <c r="B14" s="1" t="s">
        <v>2</v>
      </c>
      <c r="C14" s="1" t="s">
        <v>1</v>
      </c>
      <c r="D14" s="1" t="s">
        <v>4</v>
      </c>
      <c r="E14" s="1" t="s">
        <v>5</v>
      </c>
      <c r="F14" s="1" t="s">
        <v>6</v>
      </c>
      <c r="G14" s="12" t="s">
        <v>27</v>
      </c>
      <c r="H14" s="12" t="s">
        <v>28</v>
      </c>
    </row>
    <row r="15" spans="1:8">
      <c r="A15" s="3" t="s">
        <v>15</v>
      </c>
      <c r="B15" s="3" t="s">
        <v>29</v>
      </c>
      <c r="C15" s="2">
        <v>43991</v>
      </c>
      <c r="D15" s="4">
        <v>35000</v>
      </c>
      <c r="E15" s="5">
        <v>3</v>
      </c>
      <c r="F15" s="4">
        <f t="shared" ref="F15:F40" si="0">D15*E15</f>
        <v>105000</v>
      </c>
      <c r="G15" s="15"/>
      <c r="H15" s="16"/>
    </row>
    <row r="16" spans="1:8">
      <c r="A16" s="3" t="s">
        <v>16</v>
      </c>
      <c r="B16" s="3" t="s">
        <v>30</v>
      </c>
      <c r="C16" s="2">
        <v>43926</v>
      </c>
      <c r="D16" s="4">
        <v>19900</v>
      </c>
      <c r="E16" s="5">
        <v>19</v>
      </c>
      <c r="F16" s="4">
        <f t="shared" si="0"/>
        <v>378100</v>
      </c>
      <c r="G16" s="15"/>
      <c r="H16" s="16"/>
    </row>
    <row r="17" spans="1:8">
      <c r="A17" s="3" t="s">
        <v>17</v>
      </c>
      <c r="B17" s="3" t="s">
        <v>29</v>
      </c>
      <c r="C17" s="2">
        <v>43959</v>
      </c>
      <c r="D17" s="4">
        <v>43000</v>
      </c>
      <c r="E17" s="5">
        <v>29</v>
      </c>
      <c r="F17" s="4">
        <f t="shared" si="0"/>
        <v>1247000</v>
      </c>
      <c r="G17" s="15"/>
      <c r="H17" s="16"/>
    </row>
    <row r="18" spans="1:8">
      <c r="A18" s="3" t="s">
        <v>18</v>
      </c>
      <c r="B18" s="3" t="s">
        <v>31</v>
      </c>
      <c r="C18" s="2">
        <v>43866</v>
      </c>
      <c r="D18" s="4">
        <v>21000</v>
      </c>
      <c r="E18" s="5">
        <v>15</v>
      </c>
      <c r="F18" s="4">
        <f t="shared" si="0"/>
        <v>315000</v>
      </c>
      <c r="G18" s="15"/>
      <c r="H18" s="16"/>
    </row>
    <row r="19" spans="1:8">
      <c r="A19" s="3" t="s">
        <v>8</v>
      </c>
      <c r="B19" s="3" t="s">
        <v>32</v>
      </c>
      <c r="C19" s="2">
        <v>44027</v>
      </c>
      <c r="D19" s="4">
        <v>15000</v>
      </c>
      <c r="E19" s="5">
        <v>19</v>
      </c>
      <c r="F19" s="4">
        <f t="shared" si="0"/>
        <v>285000</v>
      </c>
      <c r="G19" s="15"/>
      <c r="H19" s="16"/>
    </row>
    <row r="20" spans="1:8">
      <c r="A20" s="3" t="s">
        <v>15</v>
      </c>
      <c r="B20" s="3" t="s">
        <v>29</v>
      </c>
      <c r="C20" s="2">
        <v>43987</v>
      </c>
      <c r="D20" s="4">
        <v>35000</v>
      </c>
      <c r="E20" s="5">
        <v>10</v>
      </c>
      <c r="F20" s="4">
        <f t="shared" si="0"/>
        <v>350000</v>
      </c>
      <c r="G20" s="15"/>
      <c r="H20" s="16"/>
    </row>
    <row r="21" spans="1:8">
      <c r="A21" s="3" t="s">
        <v>18</v>
      </c>
      <c r="B21" s="3" t="s">
        <v>31</v>
      </c>
      <c r="C21" s="2">
        <v>43954</v>
      </c>
      <c r="D21" s="4">
        <v>21000</v>
      </c>
      <c r="E21" s="5">
        <v>2</v>
      </c>
      <c r="F21" s="4">
        <f t="shared" si="0"/>
        <v>42000</v>
      </c>
      <c r="G21" s="15"/>
      <c r="H21" s="16"/>
    </row>
    <row r="22" spans="1:8">
      <c r="A22" s="3" t="s">
        <v>12</v>
      </c>
      <c r="B22" s="3" t="s">
        <v>30</v>
      </c>
      <c r="C22" s="2">
        <v>43862</v>
      </c>
      <c r="D22" s="4">
        <v>31000</v>
      </c>
      <c r="E22" s="5">
        <v>27</v>
      </c>
      <c r="F22" s="4">
        <f t="shared" si="0"/>
        <v>837000</v>
      </c>
      <c r="G22" s="15"/>
      <c r="H22" s="16"/>
    </row>
    <row r="23" spans="1:8">
      <c r="A23" s="3" t="s">
        <v>10</v>
      </c>
      <c r="B23" s="3" t="s">
        <v>31</v>
      </c>
      <c r="C23" s="2">
        <v>43928</v>
      </c>
      <c r="D23" s="4">
        <v>23000</v>
      </c>
      <c r="E23" s="5">
        <v>6</v>
      </c>
      <c r="F23" s="4">
        <f t="shared" si="0"/>
        <v>138000</v>
      </c>
      <c r="G23" s="15"/>
      <c r="H23" s="16"/>
    </row>
    <row r="24" spans="1:8">
      <c r="A24" s="3" t="s">
        <v>13</v>
      </c>
      <c r="B24" s="3" t="s">
        <v>31</v>
      </c>
      <c r="C24" s="2">
        <v>43839</v>
      </c>
      <c r="D24" s="4">
        <v>16000</v>
      </c>
      <c r="E24" s="5">
        <v>5</v>
      </c>
      <c r="F24" s="4">
        <f t="shared" si="0"/>
        <v>80000</v>
      </c>
      <c r="G24" s="15"/>
      <c r="H24" s="16"/>
    </row>
    <row r="25" spans="1:8">
      <c r="A25" s="3" t="s">
        <v>16</v>
      </c>
      <c r="B25" s="3" t="s">
        <v>30</v>
      </c>
      <c r="C25" s="2">
        <v>43873</v>
      </c>
      <c r="D25" s="4">
        <v>19900</v>
      </c>
      <c r="E25" s="5">
        <v>21</v>
      </c>
      <c r="F25" s="4">
        <f t="shared" si="0"/>
        <v>417900</v>
      </c>
      <c r="G25" s="15"/>
      <c r="H25" s="16"/>
    </row>
    <row r="26" spans="1:8">
      <c r="A26" s="3" t="s">
        <v>17</v>
      </c>
      <c r="B26" s="3" t="s">
        <v>29</v>
      </c>
      <c r="C26" s="2">
        <v>43984</v>
      </c>
      <c r="D26" s="4">
        <v>43000</v>
      </c>
      <c r="E26" s="5">
        <v>26</v>
      </c>
      <c r="F26" s="4">
        <f t="shared" si="0"/>
        <v>1118000</v>
      </c>
      <c r="G26" s="15"/>
      <c r="H26" s="16"/>
    </row>
    <row r="27" spans="1:8">
      <c r="A27" s="3" t="s">
        <v>8</v>
      </c>
      <c r="B27" s="3" t="s">
        <v>32</v>
      </c>
      <c r="C27" s="2">
        <v>43991</v>
      </c>
      <c r="D27" s="4">
        <v>15000</v>
      </c>
      <c r="E27" s="5">
        <v>3</v>
      </c>
      <c r="F27" s="4">
        <f t="shared" si="0"/>
        <v>45000</v>
      </c>
      <c r="G27" s="15"/>
      <c r="H27" s="16"/>
    </row>
    <row r="28" spans="1:8">
      <c r="A28" s="3" t="s">
        <v>10</v>
      </c>
      <c r="B28" s="3" t="s">
        <v>31</v>
      </c>
      <c r="C28" s="2">
        <v>43929</v>
      </c>
      <c r="D28" s="4">
        <v>23000</v>
      </c>
      <c r="E28" s="5">
        <v>32</v>
      </c>
      <c r="F28" s="4">
        <f t="shared" si="0"/>
        <v>736000</v>
      </c>
      <c r="G28" s="15"/>
      <c r="H28" s="16"/>
    </row>
    <row r="29" spans="1:8">
      <c r="A29" s="3" t="s">
        <v>12</v>
      </c>
      <c r="B29" s="3" t="s">
        <v>30</v>
      </c>
      <c r="C29" s="2">
        <v>43962</v>
      </c>
      <c r="D29" s="4">
        <v>31000</v>
      </c>
      <c r="E29" s="5">
        <v>2</v>
      </c>
      <c r="F29" s="4">
        <f t="shared" si="0"/>
        <v>62000</v>
      </c>
      <c r="G29" s="15"/>
      <c r="H29" s="16"/>
    </row>
    <row r="30" spans="1:8">
      <c r="A30" s="3" t="s">
        <v>13</v>
      </c>
      <c r="B30" s="3" t="s">
        <v>31</v>
      </c>
      <c r="C30" s="2">
        <v>44020</v>
      </c>
      <c r="D30" s="4">
        <v>16000</v>
      </c>
      <c r="E30" s="5">
        <v>30</v>
      </c>
      <c r="F30" s="4">
        <f t="shared" si="0"/>
        <v>480000</v>
      </c>
      <c r="G30" s="15"/>
      <c r="H30" s="16"/>
    </row>
    <row r="31" spans="1:8">
      <c r="A31" s="3" t="s">
        <v>15</v>
      </c>
      <c r="B31" s="3" t="s">
        <v>29</v>
      </c>
      <c r="C31" s="2">
        <v>43991</v>
      </c>
      <c r="D31" s="4">
        <v>35000</v>
      </c>
      <c r="E31" s="5">
        <v>3</v>
      </c>
      <c r="F31" s="4">
        <f t="shared" si="0"/>
        <v>105000</v>
      </c>
      <c r="G31" s="15"/>
      <c r="H31" s="16"/>
    </row>
    <row r="32" spans="1:8">
      <c r="A32" s="3" t="s">
        <v>13</v>
      </c>
      <c r="B32" s="3" t="s">
        <v>31</v>
      </c>
      <c r="C32" s="2">
        <v>43926</v>
      </c>
      <c r="D32" s="4">
        <v>16000</v>
      </c>
      <c r="E32" s="5">
        <v>2</v>
      </c>
      <c r="F32" s="4">
        <f t="shared" si="0"/>
        <v>32000</v>
      </c>
      <c r="G32" s="15"/>
      <c r="H32" s="16"/>
    </row>
    <row r="33" spans="1:8">
      <c r="A33" s="3" t="s">
        <v>15</v>
      </c>
      <c r="B33" s="3" t="s">
        <v>29</v>
      </c>
      <c r="C33" s="2">
        <v>43970</v>
      </c>
      <c r="D33" s="4">
        <v>35000</v>
      </c>
      <c r="E33" s="5">
        <v>11</v>
      </c>
      <c r="F33" s="4">
        <f t="shared" si="0"/>
        <v>385000</v>
      </c>
      <c r="G33" s="15"/>
      <c r="H33" s="16"/>
    </row>
    <row r="34" spans="1:8">
      <c r="A34" s="3" t="s">
        <v>12</v>
      </c>
      <c r="B34" s="3" t="s">
        <v>30</v>
      </c>
      <c r="C34" s="2">
        <v>43958</v>
      </c>
      <c r="D34" s="4">
        <v>31000</v>
      </c>
      <c r="E34" s="5">
        <v>21</v>
      </c>
      <c r="F34" s="4">
        <f t="shared" si="0"/>
        <v>651000</v>
      </c>
      <c r="G34" s="15"/>
      <c r="H34" s="16"/>
    </row>
    <row r="35" spans="1:8">
      <c r="A35" s="3" t="s">
        <v>8</v>
      </c>
      <c r="B35" s="3" t="s">
        <v>32</v>
      </c>
      <c r="C35" s="2">
        <v>43914</v>
      </c>
      <c r="D35" s="4">
        <v>15000</v>
      </c>
      <c r="E35" s="5">
        <v>5</v>
      </c>
      <c r="F35" s="4">
        <f t="shared" si="0"/>
        <v>75000</v>
      </c>
      <c r="G35" s="15"/>
      <c r="H35" s="16"/>
    </row>
    <row r="36" spans="1:8">
      <c r="A36" s="3" t="s">
        <v>16</v>
      </c>
      <c r="B36" s="3" t="s">
        <v>30</v>
      </c>
      <c r="C36" s="2">
        <v>43990</v>
      </c>
      <c r="D36" s="4">
        <v>19900</v>
      </c>
      <c r="E36" s="5">
        <v>9</v>
      </c>
      <c r="F36" s="4">
        <f t="shared" si="0"/>
        <v>179100</v>
      </c>
      <c r="G36" s="15"/>
      <c r="H36" s="16"/>
    </row>
    <row r="37" spans="1:8">
      <c r="A37" s="3" t="s">
        <v>16</v>
      </c>
      <c r="B37" s="3" t="s">
        <v>30</v>
      </c>
      <c r="C37" s="2">
        <v>44057</v>
      </c>
      <c r="D37" s="4">
        <v>19900</v>
      </c>
      <c r="E37" s="5">
        <v>5</v>
      </c>
      <c r="F37" s="4">
        <f t="shared" si="0"/>
        <v>99500</v>
      </c>
      <c r="G37" s="15"/>
      <c r="H37" s="16"/>
    </row>
    <row r="38" spans="1:8">
      <c r="A38" s="3" t="s">
        <v>12</v>
      </c>
      <c r="B38" s="3" t="s">
        <v>30</v>
      </c>
      <c r="C38" s="2">
        <v>43923</v>
      </c>
      <c r="D38" s="4">
        <v>31000</v>
      </c>
      <c r="E38" s="5">
        <v>6</v>
      </c>
      <c r="F38" s="4">
        <f t="shared" si="0"/>
        <v>186000</v>
      </c>
      <c r="G38" s="15"/>
      <c r="H38" s="16"/>
    </row>
    <row r="39" spans="1:8">
      <c r="A39" s="3" t="s">
        <v>17</v>
      </c>
      <c r="B39" s="3" t="s">
        <v>29</v>
      </c>
      <c r="C39" s="2">
        <v>44023</v>
      </c>
      <c r="D39" s="4">
        <v>43000</v>
      </c>
      <c r="E39" s="5">
        <v>4</v>
      </c>
      <c r="F39" s="4">
        <f t="shared" si="0"/>
        <v>172000</v>
      </c>
      <c r="G39" s="15"/>
      <c r="H39" s="16"/>
    </row>
    <row r="40" spans="1:8">
      <c r="A40" s="3" t="s">
        <v>10</v>
      </c>
      <c r="B40" s="3" t="s">
        <v>31</v>
      </c>
      <c r="C40" s="2">
        <v>43984</v>
      </c>
      <c r="D40" s="4">
        <v>23000</v>
      </c>
      <c r="E40" s="5">
        <v>2</v>
      </c>
      <c r="F40" s="4">
        <f t="shared" si="0"/>
        <v>46000</v>
      </c>
      <c r="G40" s="15"/>
      <c r="H40" s="16"/>
    </row>
  </sheetData>
  <mergeCells count="2">
    <mergeCell ref="D7:F7"/>
    <mergeCell ref="D8:F8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5"/>
  <dimension ref="A2:F31"/>
  <sheetViews>
    <sheetView topLeftCell="A7" zoomScale="96" workbookViewId="0">
      <selection activeCell="F8" sqref="F8"/>
    </sheetView>
  </sheetViews>
  <sheetFormatPr defaultRowHeight="17.399999999999999"/>
  <cols>
    <col min="1" max="1" width="13.19921875" bestFit="1" customWidth="1"/>
    <col min="2" max="2" width="14.8984375" bestFit="1" customWidth="1"/>
    <col min="3" max="3" width="14.69921875" bestFit="1" customWidth="1"/>
    <col min="4" max="5" width="13.09765625" bestFit="1" customWidth="1"/>
    <col min="6" max="6" width="9.69921875" bestFit="1" customWidth="1"/>
    <col min="7" max="11" width="14.3984375" bestFit="1" customWidth="1"/>
    <col min="12" max="12" width="11.796875" bestFit="1" customWidth="1"/>
    <col min="13" max="18" width="14.19921875" bestFit="1" customWidth="1"/>
    <col min="19" max="19" width="18.796875" bestFit="1" customWidth="1"/>
    <col min="20" max="20" width="16.8984375" bestFit="1" customWidth="1"/>
  </cols>
  <sheetData>
    <row r="2" spans="1:6">
      <c r="A2" s="33" t="s">
        <v>2</v>
      </c>
      <c r="B2" t="s" vm="1">
        <v>11</v>
      </c>
    </row>
    <row r="4" spans="1:6">
      <c r="A4" s="34"/>
      <c r="B4" s="34"/>
      <c r="C4" s="34"/>
      <c r="D4" s="35" t="s">
        <v>3</v>
      </c>
      <c r="E4" s="34"/>
      <c r="F4" s="34"/>
    </row>
    <row r="5" spans="1:6">
      <c r="A5" s="35" t="s">
        <v>61</v>
      </c>
      <c r="B5" s="35" t="s">
        <v>1</v>
      </c>
      <c r="C5" s="35" t="s">
        <v>57</v>
      </c>
      <c r="D5" s="36" t="s">
        <v>12</v>
      </c>
      <c r="E5" s="36" t="s">
        <v>16</v>
      </c>
      <c r="F5" s="36" t="s">
        <v>46</v>
      </c>
    </row>
    <row r="6" spans="1:6">
      <c r="A6" s="34" t="s">
        <v>58</v>
      </c>
      <c r="B6" s="34"/>
      <c r="C6" s="34"/>
      <c r="D6" s="37"/>
      <c r="E6" s="37"/>
      <c r="F6" s="37"/>
    </row>
    <row r="7" spans="1:6">
      <c r="A7" s="34"/>
      <c r="B7" s="34" t="s">
        <v>47</v>
      </c>
      <c r="C7" s="34"/>
      <c r="D7" s="37"/>
      <c r="E7" s="37"/>
      <c r="F7" s="37"/>
    </row>
    <row r="8" spans="1:6">
      <c r="A8" s="34"/>
      <c r="B8" s="34"/>
      <c r="C8" s="34" t="s">
        <v>53</v>
      </c>
      <c r="D8" s="37">
        <v>27</v>
      </c>
      <c r="E8" s="37">
        <v>21</v>
      </c>
      <c r="F8" s="37">
        <v>27</v>
      </c>
    </row>
    <row r="9" spans="1:6">
      <c r="A9" s="34"/>
      <c r="B9" s="34"/>
      <c r="C9" s="34" t="s">
        <v>55</v>
      </c>
      <c r="D9" s="37">
        <v>837000</v>
      </c>
      <c r="E9" s="37">
        <v>417900</v>
      </c>
      <c r="F9" s="37">
        <v>837000</v>
      </c>
    </row>
    <row r="10" spans="1:6">
      <c r="A10" s="34" t="s">
        <v>66</v>
      </c>
      <c r="B10" s="34"/>
      <c r="C10" s="34"/>
      <c r="D10" s="37">
        <v>27</v>
      </c>
      <c r="E10" s="37">
        <v>21</v>
      </c>
      <c r="F10" s="37">
        <v>27</v>
      </c>
    </row>
    <row r="11" spans="1:6">
      <c r="A11" s="34" t="s">
        <v>67</v>
      </c>
      <c r="B11" s="34"/>
      <c r="C11" s="34"/>
      <c r="D11" s="37">
        <v>837000</v>
      </c>
      <c r="E11" s="37">
        <v>417900</v>
      </c>
      <c r="F11" s="37">
        <v>837000</v>
      </c>
    </row>
    <row r="12" spans="1:6">
      <c r="A12" s="34" t="s">
        <v>59</v>
      </c>
      <c r="B12" s="34"/>
      <c r="C12" s="34"/>
      <c r="D12" s="37"/>
      <c r="E12" s="37"/>
      <c r="F12" s="37"/>
    </row>
    <row r="13" spans="1:6">
      <c r="A13" s="34"/>
      <c r="B13" s="34" t="s">
        <v>48</v>
      </c>
      <c r="C13" s="34"/>
      <c r="D13" s="37"/>
      <c r="E13" s="37"/>
      <c r="F13" s="37"/>
    </row>
    <row r="14" spans="1:6">
      <c r="A14" s="34"/>
      <c r="B14" s="34"/>
      <c r="C14" s="34" t="s">
        <v>53</v>
      </c>
      <c r="D14" s="37">
        <v>6</v>
      </c>
      <c r="E14" s="37">
        <v>19</v>
      </c>
      <c r="F14" s="37">
        <v>19</v>
      </c>
    </row>
    <row r="15" spans="1:6">
      <c r="A15" s="34"/>
      <c r="B15" s="34"/>
      <c r="C15" s="34" t="s">
        <v>55</v>
      </c>
      <c r="D15" s="37">
        <v>186000</v>
      </c>
      <c r="E15" s="37">
        <v>378100</v>
      </c>
      <c r="F15" s="37">
        <v>378100</v>
      </c>
    </row>
    <row r="16" spans="1:6">
      <c r="A16" s="34"/>
      <c r="B16" s="34" t="s">
        <v>49</v>
      </c>
      <c r="C16" s="34"/>
      <c r="D16" s="37"/>
      <c r="E16" s="37"/>
      <c r="F16" s="37"/>
    </row>
    <row r="17" spans="1:6">
      <c r="A17" s="34"/>
      <c r="B17" s="34"/>
      <c r="C17" s="34" t="s">
        <v>53</v>
      </c>
      <c r="D17" s="37">
        <v>21</v>
      </c>
      <c r="E17" s="37" t="s">
        <v>56</v>
      </c>
      <c r="F17" s="37">
        <v>21</v>
      </c>
    </row>
    <row r="18" spans="1:6">
      <c r="A18" s="34"/>
      <c r="B18" s="34"/>
      <c r="C18" s="34" t="s">
        <v>55</v>
      </c>
      <c r="D18" s="37">
        <v>651000</v>
      </c>
      <c r="E18" s="37" t="s">
        <v>56</v>
      </c>
      <c r="F18" s="37">
        <v>651000</v>
      </c>
    </row>
    <row r="19" spans="1:6">
      <c r="A19" s="34"/>
      <c r="B19" s="34" t="s">
        <v>50</v>
      </c>
      <c r="C19" s="34"/>
      <c r="D19" s="37"/>
      <c r="E19" s="37"/>
      <c r="F19" s="37"/>
    </row>
    <row r="20" spans="1:6">
      <c r="A20" s="34"/>
      <c r="B20" s="34"/>
      <c r="C20" s="34" t="s">
        <v>53</v>
      </c>
      <c r="D20" s="37" t="s">
        <v>56</v>
      </c>
      <c r="E20" s="37">
        <v>9</v>
      </c>
      <c r="F20" s="37">
        <v>9</v>
      </c>
    </row>
    <row r="21" spans="1:6">
      <c r="A21" s="34"/>
      <c r="B21" s="34"/>
      <c r="C21" s="34" t="s">
        <v>55</v>
      </c>
      <c r="D21" s="37" t="s">
        <v>56</v>
      </c>
      <c r="E21" s="37">
        <v>179100</v>
      </c>
      <c r="F21" s="37">
        <v>179100</v>
      </c>
    </row>
    <row r="22" spans="1:6">
      <c r="A22" s="34" t="s">
        <v>62</v>
      </c>
      <c r="B22" s="34"/>
      <c r="C22" s="34"/>
      <c r="D22" s="37">
        <v>21</v>
      </c>
      <c r="E22" s="37">
        <v>19</v>
      </c>
      <c r="F22" s="37">
        <v>21</v>
      </c>
    </row>
    <row r="23" spans="1:6">
      <c r="A23" s="34" t="s">
        <v>63</v>
      </c>
      <c r="B23" s="34"/>
      <c r="C23" s="34"/>
      <c r="D23" s="37">
        <v>651000</v>
      </c>
      <c r="E23" s="37">
        <v>378100</v>
      </c>
      <c r="F23" s="37">
        <v>651000</v>
      </c>
    </row>
    <row r="24" spans="1:6">
      <c r="A24" s="34" t="s">
        <v>60</v>
      </c>
      <c r="B24" s="34"/>
      <c r="C24" s="34"/>
      <c r="D24" s="37"/>
      <c r="E24" s="37"/>
      <c r="F24" s="37"/>
    </row>
    <row r="25" spans="1:6">
      <c r="A25" s="34"/>
      <c r="B25" s="34" t="s">
        <v>51</v>
      </c>
      <c r="C25" s="34"/>
      <c r="D25" s="37"/>
      <c r="E25" s="37"/>
      <c r="F25" s="37"/>
    </row>
    <row r="26" spans="1:6">
      <c r="A26" s="34"/>
      <c r="B26" s="34"/>
      <c r="C26" s="34" t="s">
        <v>53</v>
      </c>
      <c r="D26" s="37" t="s">
        <v>56</v>
      </c>
      <c r="E26" s="37">
        <v>5</v>
      </c>
      <c r="F26" s="37">
        <v>5</v>
      </c>
    </row>
    <row r="27" spans="1:6">
      <c r="A27" s="34"/>
      <c r="B27" s="34"/>
      <c r="C27" s="34" t="s">
        <v>55</v>
      </c>
      <c r="D27" s="37" t="s">
        <v>56</v>
      </c>
      <c r="E27" s="37">
        <v>99500</v>
      </c>
      <c r="F27" s="37">
        <v>99500</v>
      </c>
    </row>
    <row r="28" spans="1:6">
      <c r="A28" s="34" t="s">
        <v>64</v>
      </c>
      <c r="B28" s="34"/>
      <c r="C28" s="34"/>
      <c r="D28" s="37" t="s">
        <v>56</v>
      </c>
      <c r="E28" s="37">
        <v>5</v>
      </c>
      <c r="F28" s="37">
        <v>5</v>
      </c>
    </row>
    <row r="29" spans="1:6">
      <c r="A29" s="34" t="s">
        <v>65</v>
      </c>
      <c r="B29" s="34"/>
      <c r="C29" s="34"/>
      <c r="D29" s="37" t="s">
        <v>56</v>
      </c>
      <c r="E29" s="37">
        <v>99500</v>
      </c>
      <c r="F29" s="37">
        <v>99500</v>
      </c>
    </row>
    <row r="30" spans="1:6">
      <c r="A30" s="34" t="s">
        <v>52</v>
      </c>
      <c r="B30" s="34"/>
      <c r="C30" s="34"/>
      <c r="D30" s="37">
        <v>27</v>
      </c>
      <c r="E30" s="37">
        <v>21</v>
      </c>
      <c r="F30" s="37">
        <v>27</v>
      </c>
    </row>
    <row r="31" spans="1:6">
      <c r="A31" s="34" t="s">
        <v>54</v>
      </c>
      <c r="B31" s="34"/>
      <c r="C31" s="34"/>
      <c r="D31" s="37">
        <v>837000</v>
      </c>
      <c r="E31" s="37">
        <v>417900</v>
      </c>
      <c r="F31" s="37">
        <v>837000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6"/>
  <dimension ref="B2:G38"/>
  <sheetViews>
    <sheetView topLeftCell="A31" workbookViewId="0">
      <selection activeCell="C12" sqref="C12"/>
    </sheetView>
  </sheetViews>
  <sheetFormatPr defaultRowHeight="17.399999999999999" outlineLevelRow="3"/>
  <cols>
    <col min="1" max="1" width="2.19921875" customWidth="1"/>
    <col min="2" max="2" width="13.59765625" customWidth="1"/>
    <col min="4" max="4" width="12" customWidth="1"/>
    <col min="6" max="6" width="10" customWidth="1"/>
    <col min="7" max="7" width="10.8984375" bestFit="1" customWidth="1"/>
  </cols>
  <sheetData>
    <row r="2" spans="2:7">
      <c r="B2" t="s">
        <v>0</v>
      </c>
    </row>
    <row r="3" spans="2:7">
      <c r="B3" t="s">
        <v>3</v>
      </c>
      <c r="C3" t="s">
        <v>2</v>
      </c>
      <c r="D3" t="s">
        <v>1</v>
      </c>
      <c r="E3" t="s">
        <v>4</v>
      </c>
      <c r="F3" t="s">
        <v>5</v>
      </c>
      <c r="G3" t="s">
        <v>6</v>
      </c>
    </row>
    <row r="4" spans="2:7" outlineLevel="3">
      <c r="B4" t="s">
        <v>13</v>
      </c>
      <c r="C4" t="s">
        <v>9</v>
      </c>
      <c r="D4" s="38">
        <v>44020</v>
      </c>
      <c r="E4" s="39">
        <v>16000</v>
      </c>
      <c r="F4">
        <v>30</v>
      </c>
      <c r="G4" s="39">
        <v>480000</v>
      </c>
    </row>
    <row r="5" spans="2:7" outlineLevel="3">
      <c r="B5" t="s">
        <v>10</v>
      </c>
      <c r="C5" t="s">
        <v>9</v>
      </c>
      <c r="D5" s="38">
        <v>43984</v>
      </c>
      <c r="E5" s="39">
        <v>23000</v>
      </c>
      <c r="F5">
        <v>2</v>
      </c>
      <c r="G5" s="39">
        <v>46000</v>
      </c>
    </row>
    <row r="6" spans="2:7" ht="3.6" customHeight="1" outlineLevel="3">
      <c r="B6" t="s">
        <v>18</v>
      </c>
      <c r="C6" t="s">
        <v>77</v>
      </c>
      <c r="D6" s="38">
        <v>43954</v>
      </c>
      <c r="E6" s="39">
        <v>21000</v>
      </c>
      <c r="F6">
        <v>2</v>
      </c>
      <c r="G6" s="39">
        <v>42000</v>
      </c>
    </row>
    <row r="7" spans="2:7" outlineLevel="3">
      <c r="B7" t="s">
        <v>10</v>
      </c>
      <c r="C7" t="s">
        <v>9</v>
      </c>
      <c r="D7" s="38">
        <v>43929</v>
      </c>
      <c r="E7" s="39">
        <v>23000</v>
      </c>
      <c r="F7">
        <v>32</v>
      </c>
      <c r="G7" s="39">
        <v>736000</v>
      </c>
    </row>
    <row r="8" spans="2:7" outlineLevel="3">
      <c r="B8" t="s">
        <v>10</v>
      </c>
      <c r="C8" t="s">
        <v>9</v>
      </c>
      <c r="D8" s="38">
        <v>43928</v>
      </c>
      <c r="E8" s="39">
        <v>23000</v>
      </c>
      <c r="F8">
        <v>6</v>
      </c>
      <c r="G8" s="39">
        <v>138000</v>
      </c>
    </row>
    <row r="9" spans="2:7" outlineLevel="3">
      <c r="B9" t="s">
        <v>13</v>
      </c>
      <c r="C9" t="s">
        <v>9</v>
      </c>
      <c r="D9" s="38">
        <v>43926</v>
      </c>
      <c r="E9" s="39">
        <v>16000</v>
      </c>
      <c r="F9">
        <v>2</v>
      </c>
      <c r="G9" s="39">
        <v>32000</v>
      </c>
    </row>
    <row r="10" spans="2:7" outlineLevel="3">
      <c r="B10" t="s">
        <v>18</v>
      </c>
      <c r="C10" t="s">
        <v>9</v>
      </c>
      <c r="D10" s="38">
        <v>43866</v>
      </c>
      <c r="E10" s="39">
        <v>21000</v>
      </c>
      <c r="F10">
        <v>15</v>
      </c>
      <c r="G10" s="39">
        <v>315000</v>
      </c>
    </row>
    <row r="11" spans="2:7" outlineLevel="3">
      <c r="B11" t="s">
        <v>13</v>
      </c>
      <c r="C11" t="s">
        <v>9</v>
      </c>
      <c r="D11" s="38">
        <v>43839</v>
      </c>
      <c r="E11" s="39">
        <v>16000</v>
      </c>
      <c r="F11">
        <v>5</v>
      </c>
      <c r="G11" s="39">
        <v>80000</v>
      </c>
    </row>
    <row r="12" spans="2:7" outlineLevel="2">
      <c r="C12" s="40" t="s">
        <v>72</v>
      </c>
      <c r="D12" s="38"/>
      <c r="E12" s="39"/>
      <c r="F12">
        <f>SUBTOTAL(1,F4:F11)</f>
        <v>11.75</v>
      </c>
      <c r="G12" s="39">
        <f>SUBTOTAL(1,G4:G11)</f>
        <v>233625</v>
      </c>
    </row>
    <row r="13" spans="2:7" outlineLevel="1">
      <c r="C13" s="40" t="s">
        <v>68</v>
      </c>
      <c r="D13" s="38"/>
      <c r="E13" s="39"/>
      <c r="F13">
        <f>SUBTOTAL(9,F4:F11)</f>
        <v>94</v>
      </c>
      <c r="G13" s="39">
        <f>SUBTOTAL(9,G4:G11)</f>
        <v>1869000</v>
      </c>
    </row>
    <row r="14" spans="2:7" outlineLevel="3">
      <c r="B14" t="s">
        <v>8</v>
      </c>
      <c r="C14" t="s">
        <v>7</v>
      </c>
      <c r="D14" s="38">
        <v>44027</v>
      </c>
      <c r="E14" s="39">
        <v>15000</v>
      </c>
      <c r="F14">
        <v>19</v>
      </c>
      <c r="G14" s="39">
        <v>285000</v>
      </c>
    </row>
    <row r="15" spans="2:7" outlineLevel="3">
      <c r="B15" t="s">
        <v>8</v>
      </c>
      <c r="C15" t="s">
        <v>7</v>
      </c>
      <c r="D15" s="38">
        <v>43991</v>
      </c>
      <c r="E15" s="39">
        <v>15000</v>
      </c>
      <c r="F15">
        <v>3</v>
      </c>
      <c r="G15" s="39">
        <v>45000</v>
      </c>
    </row>
    <row r="16" spans="2:7" outlineLevel="3">
      <c r="B16" t="s">
        <v>8</v>
      </c>
      <c r="C16" t="s">
        <v>7</v>
      </c>
      <c r="D16" s="38">
        <v>43914</v>
      </c>
      <c r="E16" s="39">
        <v>15000</v>
      </c>
      <c r="F16">
        <v>5</v>
      </c>
      <c r="G16" s="39">
        <v>75000</v>
      </c>
    </row>
    <row r="17" spans="2:7" outlineLevel="2">
      <c r="C17" s="40" t="s">
        <v>73</v>
      </c>
      <c r="D17" s="38"/>
      <c r="E17" s="39"/>
      <c r="F17">
        <f>SUBTOTAL(1,F14:F16)</f>
        <v>9</v>
      </c>
      <c r="G17" s="39">
        <f>SUBTOTAL(1,G14:G16)</f>
        <v>135000</v>
      </c>
    </row>
    <row r="18" spans="2:7" outlineLevel="1">
      <c r="C18" s="40" t="s">
        <v>69</v>
      </c>
      <c r="D18" s="38"/>
      <c r="E18" s="39"/>
      <c r="F18">
        <f>SUBTOTAL(9,F14:F16)</f>
        <v>27</v>
      </c>
      <c r="G18" s="39">
        <f>SUBTOTAL(9,G14:G16)</f>
        <v>405000</v>
      </c>
    </row>
    <row r="19" spans="2:7" outlineLevel="3">
      <c r="B19" t="s">
        <v>16</v>
      </c>
      <c r="C19" t="s">
        <v>11</v>
      </c>
      <c r="D19" s="38">
        <v>44057</v>
      </c>
      <c r="E19" s="39">
        <v>19900</v>
      </c>
      <c r="F19">
        <v>5</v>
      </c>
      <c r="G19" s="39">
        <v>99500</v>
      </c>
    </row>
    <row r="20" spans="2:7" outlineLevel="3">
      <c r="B20" t="s">
        <v>16</v>
      </c>
      <c r="C20" t="s">
        <v>11</v>
      </c>
      <c r="D20" s="38">
        <v>43990</v>
      </c>
      <c r="E20" s="39">
        <v>19900</v>
      </c>
      <c r="F20">
        <v>9</v>
      </c>
      <c r="G20" s="39">
        <v>179100</v>
      </c>
    </row>
    <row r="21" spans="2:7" outlineLevel="3">
      <c r="B21" t="s">
        <v>12</v>
      </c>
      <c r="C21" t="s">
        <v>11</v>
      </c>
      <c r="D21" s="38">
        <v>43962</v>
      </c>
      <c r="E21" s="39">
        <v>31000</v>
      </c>
      <c r="F21">
        <v>2</v>
      </c>
      <c r="G21" s="39">
        <v>62000</v>
      </c>
    </row>
    <row r="22" spans="2:7" outlineLevel="3">
      <c r="B22" t="s">
        <v>12</v>
      </c>
      <c r="C22" t="s">
        <v>11</v>
      </c>
      <c r="D22" s="38">
        <v>43958</v>
      </c>
      <c r="E22" s="39">
        <v>31000</v>
      </c>
      <c r="F22">
        <v>21</v>
      </c>
      <c r="G22" s="39">
        <v>651000</v>
      </c>
    </row>
    <row r="23" spans="2:7" outlineLevel="3">
      <c r="B23" t="s">
        <v>16</v>
      </c>
      <c r="C23" t="s">
        <v>11</v>
      </c>
      <c r="D23" s="38">
        <v>43926</v>
      </c>
      <c r="E23" s="39">
        <v>19900</v>
      </c>
      <c r="F23">
        <v>19</v>
      </c>
      <c r="G23" s="39">
        <v>378100</v>
      </c>
    </row>
    <row r="24" spans="2:7" outlineLevel="3">
      <c r="B24" t="s">
        <v>12</v>
      </c>
      <c r="C24" t="s">
        <v>11</v>
      </c>
      <c r="D24" s="38">
        <v>43923</v>
      </c>
      <c r="E24" s="39">
        <v>31000</v>
      </c>
      <c r="F24">
        <v>6</v>
      </c>
      <c r="G24" s="39">
        <v>186000</v>
      </c>
    </row>
    <row r="25" spans="2:7" outlineLevel="3">
      <c r="B25" t="s">
        <v>16</v>
      </c>
      <c r="C25" t="s">
        <v>11</v>
      </c>
      <c r="D25" s="38">
        <v>43873</v>
      </c>
      <c r="E25" s="39">
        <v>19900</v>
      </c>
      <c r="F25">
        <v>21</v>
      </c>
      <c r="G25" s="39">
        <v>417900</v>
      </c>
    </row>
    <row r="26" spans="2:7" outlineLevel="3">
      <c r="B26" t="s">
        <v>12</v>
      </c>
      <c r="C26" t="s">
        <v>11</v>
      </c>
      <c r="D26" s="38">
        <v>43862</v>
      </c>
      <c r="E26" s="39">
        <v>31000</v>
      </c>
      <c r="F26">
        <v>27</v>
      </c>
      <c r="G26" s="39">
        <v>837000</v>
      </c>
    </row>
    <row r="27" spans="2:7" outlineLevel="2">
      <c r="C27" s="40" t="s">
        <v>74</v>
      </c>
      <c r="D27" s="38"/>
      <c r="E27" s="39"/>
      <c r="F27">
        <f>SUBTOTAL(1,F19:F26)</f>
        <v>13.75</v>
      </c>
      <c r="G27" s="39">
        <f>SUBTOTAL(1,G19:G26)</f>
        <v>351325</v>
      </c>
    </row>
    <row r="28" spans="2:7" outlineLevel="1">
      <c r="C28" s="40" t="s">
        <v>70</v>
      </c>
      <c r="D28" s="38"/>
      <c r="E28" s="39"/>
      <c r="F28">
        <f>SUBTOTAL(9,F19:F26)</f>
        <v>110</v>
      </c>
      <c r="G28" s="39">
        <f>SUBTOTAL(9,G19:G26)</f>
        <v>2810600</v>
      </c>
    </row>
    <row r="29" spans="2:7" outlineLevel="3">
      <c r="B29" t="s">
        <v>17</v>
      </c>
      <c r="C29" t="s">
        <v>14</v>
      </c>
      <c r="D29" s="38">
        <v>44023</v>
      </c>
      <c r="E29" s="39">
        <v>43000</v>
      </c>
      <c r="F29">
        <v>4</v>
      </c>
      <c r="G29" s="39">
        <v>172000</v>
      </c>
    </row>
    <row r="30" spans="2:7" outlineLevel="3">
      <c r="B30" t="s">
        <v>15</v>
      </c>
      <c r="C30" t="s">
        <v>14</v>
      </c>
      <c r="D30" s="38">
        <v>43991</v>
      </c>
      <c r="E30" s="39">
        <v>35000</v>
      </c>
      <c r="F30">
        <v>3</v>
      </c>
      <c r="G30" s="39">
        <v>105000</v>
      </c>
    </row>
    <row r="31" spans="2:7" outlineLevel="3">
      <c r="B31" t="s">
        <v>15</v>
      </c>
      <c r="C31" t="s">
        <v>14</v>
      </c>
      <c r="D31" s="38">
        <v>43987</v>
      </c>
      <c r="E31" s="39">
        <v>35000</v>
      </c>
      <c r="F31">
        <v>10</v>
      </c>
      <c r="G31" s="39">
        <v>350000</v>
      </c>
    </row>
    <row r="32" spans="2:7" outlineLevel="3">
      <c r="B32" t="s">
        <v>17</v>
      </c>
      <c r="C32" t="s">
        <v>14</v>
      </c>
      <c r="D32" s="38">
        <v>43984</v>
      </c>
      <c r="E32" s="39">
        <v>43000</v>
      </c>
      <c r="F32">
        <v>26</v>
      </c>
      <c r="G32" s="39">
        <v>1118000</v>
      </c>
    </row>
    <row r="33" spans="2:7" outlineLevel="3">
      <c r="B33" t="s">
        <v>15</v>
      </c>
      <c r="C33" t="s">
        <v>14</v>
      </c>
      <c r="D33" s="38">
        <v>43970</v>
      </c>
      <c r="E33" s="39">
        <v>35000</v>
      </c>
      <c r="F33">
        <v>11</v>
      </c>
      <c r="G33" s="39">
        <v>385000</v>
      </c>
    </row>
    <row r="34" spans="2:7" outlineLevel="3">
      <c r="B34" t="s">
        <v>17</v>
      </c>
      <c r="C34" t="s">
        <v>14</v>
      </c>
      <c r="D34" s="38">
        <v>43959</v>
      </c>
      <c r="E34" s="39">
        <v>43000</v>
      </c>
      <c r="F34">
        <v>29</v>
      </c>
      <c r="G34" s="39">
        <v>1247000</v>
      </c>
    </row>
    <row r="35" spans="2:7" outlineLevel="2">
      <c r="C35" s="40" t="s">
        <v>75</v>
      </c>
      <c r="D35" s="38"/>
      <c r="E35" s="39"/>
      <c r="F35">
        <f>SUBTOTAL(1,F29:F34)</f>
        <v>13.833333333333334</v>
      </c>
      <c r="G35" s="39">
        <f>SUBTOTAL(1,G29:G34)</f>
        <v>562833.33333333337</v>
      </c>
    </row>
    <row r="36" spans="2:7" outlineLevel="1">
      <c r="C36" s="40" t="s">
        <v>71</v>
      </c>
      <c r="D36" s="38"/>
      <c r="E36" s="39"/>
      <c r="F36">
        <f>SUBTOTAL(9,F29:F34)</f>
        <v>83</v>
      </c>
      <c r="G36" s="39">
        <f>SUBTOTAL(9,G29:G34)</f>
        <v>3377000</v>
      </c>
    </row>
    <row r="37" spans="2:7">
      <c r="C37" s="40" t="s">
        <v>76</v>
      </c>
      <c r="D37" s="38"/>
      <c r="E37" s="39"/>
      <c r="F37">
        <f>SUBTOTAL(1,F4:F34)</f>
        <v>12.56</v>
      </c>
      <c r="G37" s="39">
        <f>SUBTOTAL(1,G4:G34)</f>
        <v>338464</v>
      </c>
    </row>
    <row r="38" spans="2:7">
      <c r="C38" s="40" t="s">
        <v>46</v>
      </c>
      <c r="D38" s="38"/>
      <c r="E38" s="39"/>
      <c r="F38">
        <f>SUBTOTAL(9,F4:F34)</f>
        <v>314</v>
      </c>
      <c r="G38" s="39">
        <f>SUBTOTAL(9,G4:G34)</f>
        <v>8461600</v>
      </c>
    </row>
  </sheetData>
  <autoFilter ref="B3:G34" xr:uid="{311AF66B-F4D9-46E0-8DC0-0AA75B8EF461}"/>
  <sortState xmlns:xlrd2="http://schemas.microsoft.com/office/spreadsheetml/2017/richdata2" ref="B4:G48">
    <sortCondition ref="C4:C34"/>
    <sortCondition descending="1" ref="D4:D34"/>
  </sortState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7"/>
  <dimension ref="A1:D11"/>
  <sheetViews>
    <sheetView topLeftCell="A10" workbookViewId="0">
      <selection activeCell="M25" sqref="M25"/>
    </sheetView>
  </sheetViews>
  <sheetFormatPr defaultRowHeight="17.399999999999999"/>
  <cols>
    <col min="1" max="1" width="16.5" bestFit="1" customWidth="1"/>
    <col min="2" max="2" width="10" customWidth="1"/>
  </cols>
  <sheetData>
    <row r="1" spans="1:4">
      <c r="A1" t="s">
        <v>33</v>
      </c>
    </row>
    <row r="3" spans="1:4">
      <c r="A3" s="3" t="s">
        <v>3</v>
      </c>
      <c r="B3" s="3" t="s">
        <v>34</v>
      </c>
      <c r="C3" s="3" t="s">
        <v>35</v>
      </c>
      <c r="D3" s="3" t="s">
        <v>36</v>
      </c>
    </row>
    <row r="4" spans="1:4">
      <c r="A4" s="3" t="s">
        <v>15</v>
      </c>
      <c r="B4" s="4">
        <v>1250</v>
      </c>
      <c r="C4" s="4">
        <v>1250</v>
      </c>
      <c r="D4" s="4">
        <v>5420</v>
      </c>
    </row>
    <row r="5" spans="1:4">
      <c r="A5" s="3" t="s">
        <v>16</v>
      </c>
      <c r="B5" s="4">
        <v>2543</v>
      </c>
      <c r="C5" s="4">
        <v>251</v>
      </c>
      <c r="D5" s="4">
        <v>2541</v>
      </c>
    </row>
    <row r="6" spans="1:4">
      <c r="A6" s="3" t="s">
        <v>17</v>
      </c>
      <c r="B6" s="4">
        <v>1251</v>
      </c>
      <c r="C6" s="4">
        <v>3541</v>
      </c>
      <c r="D6" s="4">
        <v>5235</v>
      </c>
    </row>
    <row r="7" spans="1:4">
      <c r="A7" s="3" t="s">
        <v>18</v>
      </c>
      <c r="B7" s="4">
        <v>2543</v>
      </c>
      <c r="C7" s="4">
        <v>2541</v>
      </c>
      <c r="D7" s="4">
        <v>2152</v>
      </c>
    </row>
    <row r="8" spans="1:4">
      <c r="A8" s="3" t="s">
        <v>8</v>
      </c>
      <c r="B8" s="4">
        <v>1245</v>
      </c>
      <c r="C8" s="4">
        <v>2354</v>
      </c>
      <c r="D8" s="4">
        <v>5254</v>
      </c>
    </row>
    <row r="9" spans="1:4">
      <c r="A9" s="3" t="s">
        <v>10</v>
      </c>
      <c r="B9" s="4">
        <v>2515</v>
      </c>
      <c r="C9" s="4">
        <v>2510</v>
      </c>
      <c r="D9" s="4">
        <v>1442</v>
      </c>
    </row>
    <row r="10" spans="1:4">
      <c r="A10" s="3" t="s">
        <v>12</v>
      </c>
      <c r="B10" s="4">
        <v>5212</v>
      </c>
      <c r="C10" s="4">
        <v>2358</v>
      </c>
      <c r="D10" s="4">
        <v>2541</v>
      </c>
    </row>
    <row r="11" spans="1:4">
      <c r="A11" s="3" t="s">
        <v>13</v>
      </c>
      <c r="B11" s="4">
        <v>1254</v>
      </c>
      <c r="C11" s="4">
        <v>2510</v>
      </c>
      <c r="D11" s="4">
        <v>5841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8"/>
  <dimension ref="A1:G23"/>
  <sheetViews>
    <sheetView workbookViewId="0">
      <selection activeCell="D4" sqref="D4:D11"/>
    </sheetView>
  </sheetViews>
  <sheetFormatPr defaultRowHeight="17.399999999999999"/>
  <cols>
    <col min="1" max="1" width="2.19921875" customWidth="1"/>
    <col min="2" max="2" width="13" bestFit="1" customWidth="1"/>
    <col min="3" max="3" width="8.3984375" customWidth="1"/>
    <col min="4" max="4" width="13" customWidth="1"/>
    <col min="5" max="5" width="13.09765625" customWidth="1"/>
  </cols>
  <sheetData>
    <row r="1" spans="1:7">
      <c r="A1" s="14"/>
      <c r="B1" s="14"/>
      <c r="C1" s="14"/>
      <c r="D1" s="14"/>
      <c r="E1" s="14"/>
    </row>
    <row r="2" spans="1:7" ht="18" thickBot="1">
      <c r="A2" s="14"/>
      <c r="B2" t="s">
        <v>0</v>
      </c>
    </row>
    <row r="3" spans="1:7">
      <c r="A3" s="14"/>
      <c r="B3" s="6" t="s">
        <v>3</v>
      </c>
      <c r="C3" s="7" t="s">
        <v>4</v>
      </c>
      <c r="D3" s="7" t="s">
        <v>5</v>
      </c>
      <c r="E3" s="8" t="s">
        <v>6</v>
      </c>
      <c r="G3" s="34"/>
    </row>
    <row r="4" spans="1:7">
      <c r="A4" s="14"/>
      <c r="B4" s="9" t="s">
        <v>15</v>
      </c>
      <c r="C4" s="17">
        <v>35000</v>
      </c>
      <c r="D4" s="10">
        <v>100</v>
      </c>
      <c r="E4" s="18">
        <f t="shared" ref="E4:E11" si="0">C4*D4</f>
        <v>3500000</v>
      </c>
    </row>
    <row r="5" spans="1:7">
      <c r="A5" s="14"/>
      <c r="B5" s="9" t="s">
        <v>8</v>
      </c>
      <c r="C5" s="17">
        <v>15000</v>
      </c>
      <c r="D5" s="10">
        <v>35</v>
      </c>
      <c r="E5" s="18">
        <f t="shared" si="0"/>
        <v>525000</v>
      </c>
    </row>
    <row r="6" spans="1:7">
      <c r="A6" s="14"/>
      <c r="B6" s="9" t="s">
        <v>17</v>
      </c>
      <c r="C6" s="17">
        <v>43000</v>
      </c>
      <c r="D6" s="10">
        <v>89</v>
      </c>
      <c r="E6" s="18">
        <f t="shared" si="0"/>
        <v>3827000</v>
      </c>
    </row>
    <row r="7" spans="1:7">
      <c r="A7" s="14"/>
      <c r="B7" s="9" t="s">
        <v>18</v>
      </c>
      <c r="C7" s="17">
        <v>21000</v>
      </c>
      <c r="D7" s="10">
        <v>120</v>
      </c>
      <c r="E7" s="18">
        <f t="shared" si="0"/>
        <v>2520000</v>
      </c>
    </row>
    <row r="8" spans="1:7">
      <c r="A8" s="14"/>
      <c r="B8" s="9" t="s">
        <v>12</v>
      </c>
      <c r="C8" s="17">
        <v>31000</v>
      </c>
      <c r="D8" s="10">
        <v>75</v>
      </c>
      <c r="E8" s="18">
        <f t="shared" si="0"/>
        <v>2325000</v>
      </c>
    </row>
    <row r="9" spans="1:7">
      <c r="A9" s="14"/>
      <c r="B9" s="9" t="s">
        <v>16</v>
      </c>
      <c r="C9" s="17">
        <v>19900</v>
      </c>
      <c r="D9" s="10">
        <v>30</v>
      </c>
      <c r="E9" s="18">
        <f t="shared" si="0"/>
        <v>597000</v>
      </c>
    </row>
    <row r="10" spans="1:7">
      <c r="A10" s="14"/>
      <c r="B10" s="9" t="s">
        <v>13</v>
      </c>
      <c r="C10" s="17">
        <v>16000</v>
      </c>
      <c r="D10" s="10">
        <v>59</v>
      </c>
      <c r="E10" s="18">
        <f t="shared" si="0"/>
        <v>944000</v>
      </c>
    </row>
    <row r="11" spans="1:7" ht="18" thickBot="1">
      <c r="A11" s="14"/>
      <c r="B11" s="11" t="s">
        <v>10</v>
      </c>
      <c r="C11" s="19">
        <v>23000</v>
      </c>
      <c r="D11" s="41">
        <v>80</v>
      </c>
      <c r="E11" s="20">
        <f t="shared" si="0"/>
        <v>1840000</v>
      </c>
    </row>
    <row r="12" spans="1:7">
      <c r="A12" s="14"/>
      <c r="B12" s="14"/>
      <c r="C12" s="14"/>
      <c r="D12" s="14"/>
      <c r="E12" s="14"/>
    </row>
    <row r="13" spans="1:7">
      <c r="A13" s="14"/>
      <c r="B13" s="14"/>
      <c r="C13" s="14"/>
      <c r="D13" s="14"/>
      <c r="E13" s="14"/>
    </row>
    <row r="14" spans="1:7">
      <c r="A14" s="14"/>
      <c r="B14" s="14"/>
      <c r="C14" s="14"/>
      <c r="D14" s="14"/>
      <c r="E14" s="14"/>
    </row>
    <row r="15" spans="1:7">
      <c r="A15" s="14"/>
      <c r="B15" s="14"/>
      <c r="C15" s="14"/>
      <c r="D15" s="14"/>
      <c r="E15" s="14"/>
    </row>
    <row r="16" spans="1:7">
      <c r="A16" s="14"/>
      <c r="B16" s="14"/>
      <c r="C16" s="14"/>
      <c r="D16" s="14"/>
      <c r="E16" s="14"/>
    </row>
    <row r="17" spans="1:5">
      <c r="A17" s="14"/>
      <c r="B17" s="14"/>
      <c r="C17" s="14"/>
      <c r="D17" s="14"/>
      <c r="E17" s="14"/>
    </row>
    <row r="18" spans="1:5">
      <c r="A18" s="14"/>
      <c r="B18" s="14"/>
      <c r="C18" s="14"/>
      <c r="D18" s="14"/>
      <c r="E18" s="14"/>
    </row>
    <row r="19" spans="1:5">
      <c r="A19" s="14"/>
      <c r="B19" s="14"/>
      <c r="C19" s="14"/>
      <c r="D19" s="14"/>
      <c r="E19" s="14"/>
    </row>
    <row r="20" spans="1:5">
      <c r="A20" s="14"/>
      <c r="B20" s="14"/>
      <c r="C20" s="14"/>
      <c r="D20" s="14"/>
      <c r="E20" s="14"/>
    </row>
    <row r="21" spans="1:5">
      <c r="A21" s="14"/>
      <c r="B21" s="14"/>
      <c r="C21" s="14"/>
      <c r="D21" s="14"/>
      <c r="E21" s="14"/>
    </row>
    <row r="22" spans="1:5">
      <c r="A22" s="14"/>
      <c r="B22" s="14"/>
      <c r="C22" s="14"/>
      <c r="D22" s="14"/>
      <c r="E22" s="14"/>
    </row>
    <row r="23" spans="1:5">
      <c r="A23" s="14"/>
      <c r="B23" s="14"/>
      <c r="C23" s="14"/>
      <c r="D23" s="14"/>
      <c r="E23" s="14"/>
    </row>
  </sheetData>
  <phoneticPr fontId="1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C1:M24"/>
  <sheetViews>
    <sheetView workbookViewId="0">
      <selection activeCell="C4" sqref="C4"/>
    </sheetView>
  </sheetViews>
  <sheetFormatPr defaultRowHeight="17.399999999999999"/>
  <cols>
    <col min="1" max="2" width="6.09765625" customWidth="1"/>
    <col min="3" max="3" width="11.09765625" bestFit="1" customWidth="1"/>
    <col min="4" max="4" width="13" bestFit="1" customWidth="1"/>
    <col min="9" max="9" width="11.8984375" customWidth="1"/>
    <col min="10" max="10" width="4.19921875" customWidth="1"/>
    <col min="11" max="11" width="13" bestFit="1" customWidth="1"/>
    <col min="13" max="13" width="9.69921875" bestFit="1" customWidth="1"/>
  </cols>
  <sheetData>
    <row r="1" spans="3:13">
      <c r="C1" t="s">
        <v>0</v>
      </c>
      <c r="D1" s="21" t="s">
        <v>37</v>
      </c>
    </row>
    <row r="4" spans="3:13">
      <c r="C4" s="3" t="s">
        <v>1</v>
      </c>
      <c r="D4" s="3" t="s">
        <v>38</v>
      </c>
      <c r="E4" s="3" t="s">
        <v>39</v>
      </c>
      <c r="F4" s="3" t="s">
        <v>40</v>
      </c>
      <c r="G4" s="3" t="s">
        <v>2</v>
      </c>
      <c r="H4" s="3" t="s">
        <v>4</v>
      </c>
      <c r="I4" s="3" t="s">
        <v>6</v>
      </c>
      <c r="K4" s="3" t="s">
        <v>39</v>
      </c>
      <c r="L4" s="3" t="s">
        <v>2</v>
      </c>
      <c r="M4" s="3" t="s">
        <v>4</v>
      </c>
    </row>
    <row r="5" spans="3:13">
      <c r="C5" s="22">
        <v>45260</v>
      </c>
      <c r="D5" s="10" t="s">
        <v>41</v>
      </c>
      <c r="E5" s="10" t="s">
        <v>16</v>
      </c>
      <c r="F5" s="10">
        <v>2</v>
      </c>
      <c r="G5" s="10" t="s">
        <v>11</v>
      </c>
      <c r="H5" s="10">
        <v>19900</v>
      </c>
      <c r="I5" s="10" t="s">
        <v>42</v>
      </c>
      <c r="K5" s="3" t="s">
        <v>15</v>
      </c>
      <c r="L5" s="3" t="s">
        <v>14</v>
      </c>
      <c r="M5" s="4">
        <v>35000</v>
      </c>
    </row>
    <row r="6" spans="3:13">
      <c r="C6" s="22">
        <v>45260</v>
      </c>
      <c r="D6" s="10" t="s">
        <v>43</v>
      </c>
      <c r="E6" s="10" t="s">
        <v>18</v>
      </c>
      <c r="F6" s="10">
        <v>4</v>
      </c>
      <c r="G6" s="10" t="s">
        <v>9</v>
      </c>
      <c r="H6" s="10">
        <v>21000</v>
      </c>
      <c r="I6" s="10" t="s">
        <v>44</v>
      </c>
      <c r="K6" s="3" t="s">
        <v>16</v>
      </c>
      <c r="L6" s="3" t="s">
        <v>11</v>
      </c>
      <c r="M6" s="4">
        <v>19900</v>
      </c>
    </row>
    <row r="7" spans="3:13">
      <c r="C7" s="22"/>
      <c r="D7" s="10"/>
      <c r="E7" s="10"/>
      <c r="F7" s="10"/>
      <c r="G7" s="10"/>
      <c r="H7" s="10"/>
      <c r="I7" s="10"/>
      <c r="K7" s="3" t="s">
        <v>17</v>
      </c>
      <c r="L7" s="3" t="s">
        <v>14</v>
      </c>
      <c r="M7" s="4">
        <v>43000</v>
      </c>
    </row>
    <row r="8" spans="3:13">
      <c r="C8" s="10"/>
      <c r="D8" s="10"/>
      <c r="E8" s="10"/>
      <c r="F8" s="10"/>
      <c r="G8" s="10"/>
      <c r="H8" s="10"/>
      <c r="I8" s="10"/>
      <c r="K8" s="3" t="s">
        <v>18</v>
      </c>
      <c r="L8" s="3" t="s">
        <v>9</v>
      </c>
      <c r="M8" s="4">
        <v>21000</v>
      </c>
    </row>
    <row r="9" spans="3:13">
      <c r="C9" s="10"/>
      <c r="D9" s="10"/>
      <c r="E9" s="10"/>
      <c r="F9" s="10"/>
      <c r="G9" s="10"/>
      <c r="H9" s="10"/>
      <c r="I9" s="10"/>
      <c r="K9" s="3" t="s">
        <v>8</v>
      </c>
      <c r="L9" s="3" t="s">
        <v>7</v>
      </c>
      <c r="M9" s="4">
        <v>15000</v>
      </c>
    </row>
    <row r="10" spans="3:13">
      <c r="C10" s="10"/>
      <c r="D10" s="10"/>
      <c r="E10" s="10"/>
      <c r="F10" s="10"/>
      <c r="G10" s="10"/>
      <c r="H10" s="10"/>
      <c r="I10" s="10"/>
      <c r="K10" s="3" t="s">
        <v>10</v>
      </c>
      <c r="L10" s="3" t="s">
        <v>9</v>
      </c>
      <c r="M10" s="4">
        <v>23000</v>
      </c>
    </row>
    <row r="11" spans="3:13">
      <c r="C11" s="10"/>
      <c r="D11" s="10"/>
      <c r="E11" s="10"/>
      <c r="F11" s="10"/>
      <c r="G11" s="10"/>
      <c r="H11" s="10"/>
      <c r="I11" s="10"/>
      <c r="K11" s="3" t="s">
        <v>12</v>
      </c>
      <c r="L11" s="3" t="s">
        <v>11</v>
      </c>
      <c r="M11" s="4">
        <v>31000</v>
      </c>
    </row>
    <row r="12" spans="3:13">
      <c r="C12" s="10"/>
      <c r="D12" s="10"/>
      <c r="E12" s="10"/>
      <c r="F12" s="10"/>
      <c r="G12" s="10"/>
      <c r="H12" s="10"/>
      <c r="I12" s="10"/>
      <c r="K12" s="3" t="s">
        <v>13</v>
      </c>
      <c r="L12" s="3" t="s">
        <v>9</v>
      </c>
      <c r="M12" s="4">
        <v>16000</v>
      </c>
    </row>
    <row r="13" spans="3:13">
      <c r="C13" s="10"/>
      <c r="D13" s="10"/>
      <c r="E13" s="10"/>
      <c r="F13" s="10"/>
      <c r="G13" s="10"/>
      <c r="H13" s="10"/>
      <c r="I13" s="10"/>
    </row>
    <row r="14" spans="3:13">
      <c r="C14" s="10"/>
      <c r="D14" s="10"/>
      <c r="E14" s="10"/>
      <c r="F14" s="10"/>
      <c r="G14" s="10"/>
      <c r="H14" s="10"/>
      <c r="I14" s="10"/>
    </row>
    <row r="15" spans="3:13">
      <c r="C15" s="10"/>
      <c r="D15" s="10"/>
      <c r="E15" s="10"/>
      <c r="F15" s="10"/>
      <c r="G15" s="10"/>
      <c r="H15" s="10"/>
      <c r="I15" s="10"/>
    </row>
    <row r="16" spans="3:13">
      <c r="C16" s="10"/>
      <c r="D16" s="10"/>
      <c r="E16" s="10"/>
      <c r="F16" s="10"/>
      <c r="G16" s="10"/>
      <c r="H16" s="10"/>
      <c r="I16" s="10"/>
    </row>
    <row r="17" spans="3:9">
      <c r="C17" s="10"/>
      <c r="D17" s="10"/>
      <c r="E17" s="10"/>
      <c r="F17" s="10"/>
      <c r="G17" s="10"/>
      <c r="H17" s="10"/>
      <c r="I17" s="10"/>
    </row>
    <row r="18" spans="3:9">
      <c r="C18" s="10"/>
      <c r="D18" s="10"/>
      <c r="E18" s="10"/>
      <c r="F18" s="10"/>
      <c r="G18" s="10"/>
      <c r="H18" s="10"/>
      <c r="I18" s="10"/>
    </row>
    <row r="19" spans="3:9">
      <c r="C19" s="10"/>
      <c r="D19" s="10"/>
      <c r="E19" s="10"/>
      <c r="F19" s="10"/>
      <c r="G19" s="10"/>
      <c r="H19" s="10"/>
      <c r="I19" s="10"/>
    </row>
    <row r="20" spans="3:9">
      <c r="C20" s="10"/>
      <c r="D20" s="10"/>
      <c r="E20" s="10"/>
      <c r="F20" s="10"/>
      <c r="G20" s="10"/>
      <c r="H20" s="10"/>
      <c r="I20" s="10"/>
    </row>
    <row r="21" spans="3:9">
      <c r="C21" s="10"/>
      <c r="D21" s="10"/>
      <c r="E21" s="10"/>
      <c r="F21" s="10"/>
      <c r="G21" s="10"/>
      <c r="H21" s="10"/>
      <c r="I21" s="10"/>
    </row>
    <row r="22" spans="3:9">
      <c r="C22" s="10"/>
      <c r="D22" s="10"/>
      <c r="E22" s="10"/>
      <c r="F22" s="10"/>
      <c r="G22" s="10"/>
      <c r="H22" s="10"/>
      <c r="I22" s="10"/>
    </row>
    <row r="23" spans="3:9">
      <c r="C23" s="10"/>
      <c r="D23" s="10"/>
      <c r="E23" s="10"/>
      <c r="F23" s="10"/>
      <c r="G23" s="10"/>
      <c r="H23" s="10"/>
      <c r="I23" s="10"/>
    </row>
    <row r="24" spans="3:9">
      <c r="C24" s="10"/>
      <c r="D24" s="10"/>
      <c r="E24" s="10"/>
      <c r="F24" s="10"/>
      <c r="G24" s="10"/>
      <c r="H24" s="10"/>
      <c r="I24" s="10"/>
    </row>
  </sheetData>
  <phoneticPr fontId="1" type="noConversion"/>
  <pageMargins left="0.7" right="0.7" top="0.75" bottom="0.75" header="0.3" footer="0.3"/>
  <pageSetup paperSize="9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8193" r:id="rId4" name="cmd공연예매">
          <controlPr defaultSize="0" autoLine="0" r:id="rId5">
            <anchor moveWithCells="1">
              <from>
                <xdr:col>7</xdr:col>
                <xdr:colOff>22860</xdr:colOff>
                <xdr:row>1</xdr:row>
                <xdr:rowOff>22860</xdr:rowOff>
              </from>
              <to>
                <xdr:col>8</xdr:col>
                <xdr:colOff>845820</xdr:colOff>
                <xdr:row>2</xdr:row>
                <xdr:rowOff>106680</xdr:rowOff>
              </to>
            </anchor>
          </controlPr>
        </control>
      </mc:Choice>
      <mc:Fallback>
        <control shapeId="8193" r:id="rId4" name="cmd공연예매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재현 최</cp:lastModifiedBy>
  <dcterms:created xsi:type="dcterms:W3CDTF">2023-08-09T00:13:15Z</dcterms:created>
  <dcterms:modified xsi:type="dcterms:W3CDTF">2024-07-10T09:37:22Z</dcterms:modified>
</cp:coreProperties>
</file>