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4회\"/>
    </mc:Choice>
  </mc:AlternateContent>
  <xr:revisionPtr revIDLastSave="0" documentId="13_ncr:1_{CB151556-230C-4219-9534-ECE5FEC27D34}" xr6:coauthVersionLast="47" xr6:coauthVersionMax="47" xr10:uidLastSave="{00000000-0000-0000-0000-000000000000}"/>
  <bookViews>
    <workbookView xWindow="-108" yWindow="-108" windowWidth="23256" windowHeight="12456" firstSheet="2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eta.N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D8" i="3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35" i="5"/>
  <c r="F35" i="5"/>
  <c r="G27" i="5"/>
  <c r="F27" i="5"/>
  <c r="G17" i="5"/>
  <c r="F17" i="5"/>
  <c r="G12" i="5"/>
  <c r="G37" i="5" s="1"/>
  <c r="F12" i="5"/>
  <c r="F37" i="5" s="1"/>
  <c r="G36" i="5"/>
  <c r="F36" i="5"/>
  <c r="G28" i="5"/>
  <c r="F28" i="5"/>
  <c r="G18" i="5"/>
  <c r="F18" i="5"/>
  <c r="G13" i="5"/>
  <c r="F13" i="5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0" i="3" a="1"/>
  <c r="H24" i="3" a="1"/>
  <c r="H28" i="3" a="1"/>
  <c r="H32" i="3" a="1"/>
  <c r="H36" i="3" a="1"/>
  <c r="H40" i="3" a="1"/>
  <c r="H26" i="3" a="1"/>
  <c r="H34" i="3" a="1"/>
  <c r="H27" i="3" a="1"/>
  <c r="H39" i="3" a="1"/>
  <c r="H21" i="3" a="1"/>
  <c r="H18" i="3" a="1"/>
  <c r="H30" i="3" a="1"/>
  <c r="H23" i="3" a="1"/>
  <c r="H35" i="3" a="1"/>
  <c r="H17" i="3" a="1"/>
  <c r="H25" i="3" a="1"/>
  <c r="H29" i="3" a="1"/>
  <c r="H33" i="3" a="1"/>
  <c r="H37" i="3" a="1"/>
  <c r="H22" i="3" a="1"/>
  <c r="H38" i="3" a="1"/>
  <c r="H19" i="3" a="1"/>
  <c r="H31" i="3" a="1"/>
  <c r="H15" i="3" a="1"/>
  <c r="H31" i="3" l="1"/>
  <c r="H19" i="3"/>
  <c r="H38" i="3"/>
  <c r="H22" i="3"/>
  <c r="H37" i="3"/>
  <c r="H33" i="3"/>
  <c r="H29" i="3"/>
  <c r="H25" i="3"/>
  <c r="H17" i="3"/>
  <c r="H35" i="3"/>
  <c r="H23" i="3"/>
  <c r="H30" i="3"/>
  <c r="H18" i="3"/>
  <c r="H21" i="3"/>
  <c r="H39" i="3"/>
  <c r="H27" i="3"/>
  <c r="H34" i="3"/>
  <c r="H26" i="3"/>
  <c r="H40" i="3"/>
  <c r="H36" i="3"/>
  <c r="H32" i="3"/>
  <c r="H28" i="3"/>
  <c r="H24" i="3"/>
  <c r="H20" i="3"/>
  <c r="H16" i="3"/>
  <c r="H15" i="3"/>
  <c r="F38" i="5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2B1D795-26F4-4972-9D30-83D93FAFD54B}" sourceFile="C:\길벗컴활1급기출\02 최신기출유형\04회\공연관리.accdb" keepAlive="1" name="공연관리" type="5" refreshedVersion="8" background="1">
    <dbPr connection="Provider=Microsoft.ACE.OLEDB.12.0;User ID=Admin;Data Source=C:\길벗컴활1급기출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<sst xmlns="http://schemas.openxmlformats.org/spreadsheetml/2006/main" count="344" uniqueCount="81">
  <si>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</si>
  <si>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</si>
  <si>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</si>
  <si>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</si>
  <si>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</si>
  <si>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</si>
  <si>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</si>
  <si>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</si>
  <si>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</si>
  <si>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</si>
  <si>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</si>
  <si>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</si>
  <si>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</si>
  <si>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</si>
  <si>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</si>
  <si>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</si>
  <si>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</si>
  <si>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</si>
  <si>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</si>
  <si>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</si>
  <si>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</si>
  <si>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</si>
  <si>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</si>
  <si>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</si>
  <si>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</si>
  <si>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</si>
  <si>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</si>
  <si>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</si>
  <si>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</si>
  <si>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</si>
  <si>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</si>
  <si>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</si>
  <si>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</si>
  <si>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</si>
  <si>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</si>
  <si>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</si>
  <si>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</si>
  <si>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</si>
  <si>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</si>
  <si>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</si>
  <si>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</si>
  <si>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</si>
  <si>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</si>
  <si>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</si>
  <si>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</si>
  <si>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</si>
  <si>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</si>
  <si>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</si>
  <si>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</si>
  <si>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</si>
  <si>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</si>
  <si>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</si>
  <si>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최대 : 총금액</t>
  </si>
  <si>
    <t>최대 : 예매수량</t>
  </si>
  <si>
    <t>값</t>
  </si>
  <si>
    <t>전체 최대 : 예매수량</t>
  </si>
  <si>
    <t>전체 최대 : 총금액</t>
  </si>
  <si>
    <t>1사분기</t>
  </si>
  <si>
    <t>1사분기 최대 : 예매수량</t>
  </si>
  <si>
    <t>1사분기 최대 : 총금액</t>
  </si>
  <si>
    <t>2사분기</t>
  </si>
  <si>
    <t>2사분기 최대 : 예매수량</t>
  </si>
  <si>
    <t>2사분기 최대 : 총금액</t>
  </si>
  <si>
    <t>3사분기</t>
  </si>
  <si>
    <t>3사분기 최대 : 예매수량</t>
  </si>
  <si>
    <t>3사분기 최대 : 총금액</t>
  </si>
  <si>
    <t>분기</t>
  </si>
  <si>
    <t>***</t>
  </si>
  <si>
    <t>가족극 요약</t>
  </si>
  <si>
    <t>무용 요약</t>
  </si>
  <si>
    <t>뮤지컬 요약</t>
  </si>
  <si>
    <t>콘서트 요약</t>
  </si>
  <si>
    <t>가족극 평균</t>
  </si>
  <si>
    <t>무용 평균</t>
  </si>
  <si>
    <t>뮤지컬 평균</t>
  </si>
  <si>
    <t>콘서트 평균</t>
  </si>
  <si>
    <t>전체 평균</t>
  </si>
  <si>
    <t>가격</t>
    <phoneticPr fontId="1" type="noConversion"/>
  </si>
  <si>
    <t>&gt;=30000</t>
    <phoneticPr fontId="1" type="noConversion"/>
  </si>
  <si>
    <t>예매수량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</si>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</sst>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5" fillId="0" borderId="0" xfId="0" applyFon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>
      <alignment vertical="center"/>
    </xf>
    <xf numFmtId="0" fontId="0" fillId="0" borderId="8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18-48F2-940B-F1B9C0C89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18767" y="438411"/>
          <a:ext cx="1049055" cy="91373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D0F74DB0-DA8B-CF65-B317-2DA0B5CC5508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22C3A0A5-4029-B016-9319-5F939E54D460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71.129993055554" backgroundQuery="1" createdVersion="8" refreshedVersion="8" minRefreshableVersion="3" recordCount="26" xr:uid="{45779CF6-F51D-463F-BC2A-C896F5C1CF41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D374BB-5276-417B-9F99-A00D99B4933A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>
  <location ref="A4:F31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name="예매일자2"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name="예매일자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8"/>
    <field x="7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8" baseItem="2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10" zoomScale="72" zoomScaleNormal="72" workbookViewId="0">
      <selection activeCell="A3" sqref="A3:F28"/>
    </sheetView>
  </sheetViews>
  <sheetFormatPr defaultRowHeight="17.399999999999999" x14ac:dyDescent="0.4"/>
  <cols>
    <col min="1" max="1" width="12.59765625" customWidth="1"/>
    <col min="3" max="3" width="13" bestFit="1" customWidth="1"/>
    <col min="6" max="6" width="10.8984375" bestFit="1" customWidth="1"/>
  </cols>
  <sheetData>
    <row r="1" spans="1:6" x14ac:dyDescent="0.4">
      <c r="A1" t="s">
        <v>0</v>
      </c>
    </row>
    <row r="2" spans="1:6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4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 x14ac:dyDescent="0.4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 x14ac:dyDescent="0.4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 x14ac:dyDescent="0.4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 x14ac:dyDescent="0.4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 x14ac:dyDescent="0.4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 x14ac:dyDescent="0.4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 x14ac:dyDescent="0.4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 x14ac:dyDescent="0.4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 x14ac:dyDescent="0.4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 x14ac:dyDescent="0.4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 x14ac:dyDescent="0.4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 x14ac:dyDescent="0.4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 x14ac:dyDescent="0.4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 x14ac:dyDescent="0.4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 x14ac:dyDescent="0.4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 x14ac:dyDescent="0.4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 x14ac:dyDescent="0.4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 x14ac:dyDescent="0.4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 x14ac:dyDescent="0.4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 x14ac:dyDescent="0.4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 x14ac:dyDescent="0.4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 x14ac:dyDescent="0.4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 x14ac:dyDescent="0.4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 x14ac:dyDescent="0.4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 x14ac:dyDescent="0.4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 x14ac:dyDescent="0.4">
      <c r="A30" t="s">
        <v>45</v>
      </c>
    </row>
    <row r="31" spans="1:6" x14ac:dyDescent="0.4">
      <c r="A31" t="b">
        <f>AND(DAY(A3)&gt;=20,E3&gt;=AVERAGE($E$3:$E$28))</f>
        <v>0</v>
      </c>
    </row>
    <row r="34" spans="1:6" x14ac:dyDescent="0.4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 x14ac:dyDescent="0.4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 x14ac:dyDescent="0.4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 x14ac:dyDescent="0.4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 x14ac:dyDescent="0.4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zoomScale="65" zoomScaleNormal="65" workbookViewId="0">
      <selection activeCell="E4" sqref="E4:E11"/>
    </sheetView>
  </sheetViews>
  <sheetFormatPr defaultRowHeight="17.399999999999999" x14ac:dyDescent="0.4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 x14ac:dyDescent="0.45">
      <c r="B2" s="23" t="s">
        <v>0</v>
      </c>
    </row>
    <row r="3" spans="2:5" x14ac:dyDescent="0.4">
      <c r="B3" s="24" t="s">
        <v>3</v>
      </c>
      <c r="C3" s="25" t="s">
        <v>4</v>
      </c>
      <c r="D3" s="25" t="s">
        <v>19</v>
      </c>
      <c r="E3" s="26" t="s">
        <v>6</v>
      </c>
    </row>
    <row r="4" spans="2:5" x14ac:dyDescent="0.4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 x14ac:dyDescent="0.4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 x14ac:dyDescent="0.4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 x14ac:dyDescent="0.4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 x14ac:dyDescent="0.4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 x14ac:dyDescent="0.4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 x14ac:dyDescent="0.4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 x14ac:dyDescent="0.45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7" zoomScale="56" zoomScaleNormal="56" workbookViewId="0">
      <selection activeCell="G15" sqref="G15"/>
    </sheetView>
  </sheetViews>
  <sheetFormatPr defaultRowHeight="17.399999999999999" x14ac:dyDescent="0.4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 x14ac:dyDescent="0.4">
      <c r="A1" t="s">
        <v>20</v>
      </c>
      <c r="D1" t="s">
        <v>21</v>
      </c>
    </row>
    <row r="2" spans="1:8" x14ac:dyDescent="0.4">
      <c r="A2" s="3" t="s">
        <v>3</v>
      </c>
      <c r="B2" s="12" t="s">
        <v>22</v>
      </c>
      <c r="D2" s="3" t="s">
        <v>23</v>
      </c>
      <c r="E2" s="12" t="s">
        <v>24</v>
      </c>
    </row>
    <row r="3" spans="1:8" x14ac:dyDescent="0.4">
      <c r="A3" s="3" t="s">
        <v>15</v>
      </c>
      <c r="B3" s="13">
        <f>AVERAGEIFS($F$15:$F$40,$A$15:$A$40,$A3,$E$15:$E$40,"&gt;=5")</f>
        <v>367500</v>
      </c>
      <c r="D3" s="3">
        <v>4</v>
      </c>
      <c r="E3" s="10">
        <f t="array" ref="E3">MAXA((MONTH($C$15:$C$40)=$D3)*($E$15:$E$40))</f>
        <v>32</v>
      </c>
    </row>
    <row r="4" spans="1:8" x14ac:dyDescent="0.4">
      <c r="A4" s="3" t="s">
        <v>16</v>
      </c>
      <c r="B4" s="13">
        <f t="shared" ref="B4:B10" si="0">AVERAGEIFS($F$15:$F$40,$A$15:$A$40,$A4,$E$15:$E$40,"&gt;=5")</f>
        <v>268650</v>
      </c>
      <c r="D4" s="3">
        <v>5</v>
      </c>
      <c r="E4" s="10">
        <f t="array" ref="E4">MAXA((MONTH($C$15:$C$40)=$D4)*($E$15:$E$40))</f>
        <v>29</v>
      </c>
    </row>
    <row r="5" spans="1:8" x14ac:dyDescent="0.4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MAXA((MONTH($C$15:$C$40)=$D5)*($E$15:$E$40))</f>
        <v>26</v>
      </c>
    </row>
    <row r="6" spans="1:8" x14ac:dyDescent="0.4">
      <c r="A6" s="3" t="s">
        <v>18</v>
      </c>
      <c r="B6" s="13">
        <f t="shared" si="0"/>
        <v>315000</v>
      </c>
    </row>
    <row r="7" spans="1:8" x14ac:dyDescent="0.4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 x14ac:dyDescent="0.4">
      <c r="A8" s="3" t="s">
        <v>10</v>
      </c>
      <c r="B8" s="13">
        <f t="shared" si="0"/>
        <v>437000</v>
      </c>
      <c r="D8" s="45" t="str">
        <f>TEXT(DCOUNTA($A$14:$H$40,1,$D$10:$E$11),"0개")</f>
        <v>4개</v>
      </c>
      <c r="E8" s="46"/>
      <c r="F8" s="47"/>
    </row>
    <row r="9" spans="1:8" x14ac:dyDescent="0.4">
      <c r="A9" s="3" t="s">
        <v>12</v>
      </c>
      <c r="B9" s="13">
        <f t="shared" si="0"/>
        <v>558000</v>
      </c>
    </row>
    <row r="10" spans="1:8" x14ac:dyDescent="0.4">
      <c r="A10" s="3" t="s">
        <v>13</v>
      </c>
      <c r="B10" s="13">
        <f t="shared" si="0"/>
        <v>280000</v>
      </c>
      <c r="D10" s="14" t="s">
        <v>77</v>
      </c>
      <c r="E10" s="14" t="s">
        <v>79</v>
      </c>
    </row>
    <row r="11" spans="1:8" x14ac:dyDescent="0.4">
      <c r="D11" s="14" t="s">
        <v>78</v>
      </c>
      <c r="E11" s="14" t="s">
        <v>80</v>
      </c>
    </row>
    <row r="13" spans="1:8" x14ac:dyDescent="0.4">
      <c r="A13" t="s">
        <v>26</v>
      </c>
    </row>
    <row r="14" spans="1:8" x14ac:dyDescent="0.4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 x14ac:dyDescent="0.4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IF(LEFT(B15,1)="M","뮤지컬",IF(LEFT(B15,1)="C","콘서트","그외"))&amp;"("&amp;COUNTIF($B$15:B15,B15)&amp;")"</f>
        <v>콘서트(1)</v>
      </c>
      <c r="H15" s="16" t="str" cm="1">
        <f t="array" ref="H15">fn할인액(B15,F15)</f>
        <v/>
      </c>
    </row>
    <row r="16" spans="1:8" x14ac:dyDescent="0.4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IF(LEFT(B16,1)="M","뮤지컬",IF(LEFT(B16,1)="C","콘서트","그외"))&amp;"("&amp;COUNTIF($B$15:B16,B16)&amp;")"</f>
        <v>뮤지컬(1)</v>
      </c>
      <c r="H16" s="16" cm="1">
        <f t="array" ref="H16">fn할인액(B16,F16)</f>
        <v>56715</v>
      </c>
    </row>
    <row r="17" spans="1:8" x14ac:dyDescent="0.4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IF(LEFT(B17,1)="M","뮤지컬",IF(LEFT(B17,1)="C","콘서트","그외"))&amp;"("&amp;COUNTIF($B$15:B17,B17)&amp;")"</f>
        <v>콘서트(2)</v>
      </c>
      <c r="H17" s="16" cm="1">
        <f t="array" ref="H17">fn할인액(B17,F17)</f>
        <v>124700</v>
      </c>
    </row>
    <row r="18" spans="1:8" x14ac:dyDescent="0.4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IF(LEFT(B18,1)="M","뮤지컬",IF(LEFT(B18,1)="C","콘서트","그외"))&amp;"("&amp;COUNTIF($B$15:B18,B18)&amp;")"</f>
        <v>그외(1)</v>
      </c>
      <c r="H18" s="16" t="str" cm="1">
        <f t="array" ref="H18">fn할인액(B18,F18)</f>
        <v/>
      </c>
    </row>
    <row r="19" spans="1:8" x14ac:dyDescent="0.4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IF(LEFT(B19,1)="M","뮤지컬",IF(LEFT(B19,1)="C","콘서트","그외"))&amp;"("&amp;COUNTIF($B$15:B19,B19)&amp;")"</f>
        <v>그외(1)</v>
      </c>
      <c r="H19" s="16" t="str" cm="1">
        <f t="array" ref="H19">fn할인액(B19,F19)</f>
        <v/>
      </c>
    </row>
    <row r="20" spans="1:8" x14ac:dyDescent="0.4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IF(LEFT(B20,1)="M","뮤지컬",IF(LEFT(B20,1)="C","콘서트","그외"))&amp;"("&amp;COUNTIF($B$15:B20,B20)&amp;")"</f>
        <v>콘서트(3)</v>
      </c>
      <c r="H20" s="16" cm="1">
        <f t="array" ref="H20">fn할인액(B20,F20)</f>
        <v>35000</v>
      </c>
    </row>
    <row r="21" spans="1:8" x14ac:dyDescent="0.4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IF(LEFT(B21,1)="M","뮤지컬",IF(LEFT(B21,1)="C","콘서트","그외"))&amp;"("&amp;COUNTIF($B$15:B21,B21)&amp;")"</f>
        <v>그외(2)</v>
      </c>
      <c r="H21" s="16" t="str" cm="1">
        <f t="array" ref="H21">fn할인액(B21,F21)</f>
        <v/>
      </c>
    </row>
    <row r="22" spans="1:8" x14ac:dyDescent="0.4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IF(LEFT(B22,1)="M","뮤지컬",IF(LEFT(B22,1)="C","콘서트","그외"))&amp;"("&amp;COUNTIF($B$15:B22,B22)&amp;")"</f>
        <v>뮤지컬(2)</v>
      </c>
      <c r="H22" s="16" cm="1">
        <f t="array" ref="H22">fn할인액(B22,F22)</f>
        <v>125550</v>
      </c>
    </row>
    <row r="23" spans="1:8" x14ac:dyDescent="0.4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IF(LEFT(B23,1)="M","뮤지컬",IF(LEFT(B23,1)="C","콘서트","그외"))&amp;"("&amp;COUNTIF($B$15:B23,B23)&amp;")"</f>
        <v>그외(3)</v>
      </c>
      <c r="H23" s="16" t="str" cm="1">
        <f t="array" ref="H23">fn할인액(B23,F23)</f>
        <v/>
      </c>
    </row>
    <row r="24" spans="1:8" x14ac:dyDescent="0.4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IF(LEFT(B24,1)="M","뮤지컬",IF(LEFT(B24,1)="C","콘서트","그외"))&amp;"("&amp;COUNTIF($B$15:B24,B24)&amp;")"</f>
        <v>그외(4)</v>
      </c>
      <c r="H24" s="16" t="str" cm="1">
        <f t="array" ref="H24">fn할인액(B24,F24)</f>
        <v/>
      </c>
    </row>
    <row r="25" spans="1:8" x14ac:dyDescent="0.4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IF(LEFT(B25,1)="M","뮤지컬",IF(LEFT(B25,1)="C","콘서트","그외"))&amp;"("&amp;COUNTIF($B$15:B25,B25)&amp;")"</f>
        <v>뮤지컬(3)</v>
      </c>
      <c r="H25" s="16" cm="1">
        <f t="array" ref="H25">fn할인액(B25,F25)</f>
        <v>62685</v>
      </c>
    </row>
    <row r="26" spans="1:8" x14ac:dyDescent="0.4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IF(LEFT(B26,1)="M","뮤지컬",IF(LEFT(B26,1)="C","콘서트","그외"))&amp;"("&amp;COUNTIF($B$15:B26,B26)&amp;")"</f>
        <v>콘서트(4)</v>
      </c>
      <c r="H26" s="16" cm="1">
        <f t="array" ref="H26">fn할인액(B26,F26)</f>
        <v>111800</v>
      </c>
    </row>
    <row r="27" spans="1:8" x14ac:dyDescent="0.4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IF(LEFT(B27,1)="M","뮤지컬",IF(LEFT(B27,1)="C","콘서트","그외"))&amp;"("&amp;COUNTIF($B$15:B27,B27)&amp;")"</f>
        <v>그외(2)</v>
      </c>
      <c r="H27" s="16" t="str" cm="1">
        <f t="array" ref="H27">fn할인액(B27,F27)</f>
        <v/>
      </c>
    </row>
    <row r="28" spans="1:8" x14ac:dyDescent="0.4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IF(LEFT(B28,1)="M","뮤지컬",IF(LEFT(B28,1)="C","콘서트","그외"))&amp;"("&amp;COUNTIF($B$15:B28,B28)&amp;")"</f>
        <v>그외(5)</v>
      </c>
      <c r="H28" s="16" t="str" cm="1">
        <f t="array" ref="H28">fn할인액(B28,F28)</f>
        <v/>
      </c>
    </row>
    <row r="29" spans="1:8" x14ac:dyDescent="0.4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IF(LEFT(B29,1)="M","뮤지컬",IF(LEFT(B29,1)="C","콘서트","그외"))&amp;"("&amp;COUNTIF($B$15:B29,B29)&amp;")"</f>
        <v>뮤지컬(4)</v>
      </c>
      <c r="H29" s="16" t="str" cm="1">
        <f t="array" ref="H29">fn할인액(B29,F29)</f>
        <v/>
      </c>
    </row>
    <row r="30" spans="1:8" x14ac:dyDescent="0.4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IF(LEFT(B30,1)="M","뮤지컬",IF(LEFT(B30,1)="C","콘서트","그외"))&amp;"("&amp;COUNTIF($B$15:B30,B30)&amp;")"</f>
        <v>그외(6)</v>
      </c>
      <c r="H30" s="16" t="str" cm="1">
        <f t="array" ref="H30">fn할인액(B30,F30)</f>
        <v/>
      </c>
    </row>
    <row r="31" spans="1:8" x14ac:dyDescent="0.4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IF(LEFT(B31,1)="M","뮤지컬",IF(LEFT(B31,1)="C","콘서트","그외"))&amp;"("&amp;COUNTIF($B$15:B31,B31)&amp;")"</f>
        <v>콘서트(5)</v>
      </c>
      <c r="H31" s="16" t="str" cm="1">
        <f t="array" ref="H31">fn할인액(B31,F31)</f>
        <v/>
      </c>
    </row>
    <row r="32" spans="1:8" x14ac:dyDescent="0.4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IF(LEFT(B32,1)="M","뮤지컬",IF(LEFT(B32,1)="C","콘서트","그외"))&amp;"("&amp;COUNTIF($B$15:B32,B32)&amp;")"</f>
        <v>그외(7)</v>
      </c>
      <c r="H32" s="16" t="str" cm="1">
        <f t="array" ref="H32">fn할인액(B32,F32)</f>
        <v/>
      </c>
    </row>
    <row r="33" spans="1:8" x14ac:dyDescent="0.4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IF(LEFT(B33,1)="M","뮤지컬",IF(LEFT(B33,1)="C","콘서트","그외"))&amp;"("&amp;COUNTIF($B$15:B33,B33)&amp;")"</f>
        <v>콘서트(6)</v>
      </c>
      <c r="H33" s="16" cm="1">
        <f t="array" ref="H33">fn할인액(B33,F33)</f>
        <v>38500</v>
      </c>
    </row>
    <row r="34" spans="1:8" x14ac:dyDescent="0.4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IF(LEFT(B34,1)="M","뮤지컬",IF(LEFT(B34,1)="C","콘서트","그외"))&amp;"("&amp;COUNTIF($B$15:B34,B34)&amp;")"</f>
        <v>뮤지컬(5)</v>
      </c>
      <c r="H34" s="16" cm="1">
        <f t="array" ref="H34">fn할인액(B34,F34)</f>
        <v>97650</v>
      </c>
    </row>
    <row r="35" spans="1:8" x14ac:dyDescent="0.4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IF(LEFT(B35,1)="M","뮤지컬",IF(LEFT(B35,1)="C","콘서트","그외"))&amp;"("&amp;COUNTIF($B$15:B35,B35)&amp;")"</f>
        <v>그외(3)</v>
      </c>
      <c r="H35" s="16" t="str" cm="1">
        <f t="array" ref="H35">fn할인액(B35,F35)</f>
        <v/>
      </c>
    </row>
    <row r="36" spans="1:8" x14ac:dyDescent="0.4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IF(LEFT(B36,1)="M","뮤지컬",IF(LEFT(B36,1)="C","콘서트","그외"))&amp;"("&amp;COUNTIF($B$15:B36,B36)&amp;")"</f>
        <v>뮤지컬(6)</v>
      </c>
      <c r="H36" s="16" t="str" cm="1">
        <f t="array" ref="H36">fn할인액(B36,F36)</f>
        <v/>
      </c>
    </row>
    <row r="37" spans="1:8" x14ac:dyDescent="0.4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IF(LEFT(B37,1)="M","뮤지컬",IF(LEFT(B37,1)="C","콘서트","그외"))&amp;"("&amp;COUNTIF($B$15:B37,B37)&amp;")"</f>
        <v>뮤지컬(7)</v>
      </c>
      <c r="H37" s="16" t="str" cm="1">
        <f t="array" ref="H37">fn할인액(B37,F37)</f>
        <v/>
      </c>
    </row>
    <row r="38" spans="1:8" x14ac:dyDescent="0.4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IF(LEFT(B38,1)="M","뮤지컬",IF(LEFT(B38,1)="C","콘서트","그외"))&amp;"("&amp;COUNTIF($B$15:B38,B38)&amp;")"</f>
        <v>뮤지컬(8)</v>
      </c>
      <c r="H38" s="16" t="str" cm="1">
        <f t="array" ref="H38">fn할인액(B38,F38)</f>
        <v/>
      </c>
    </row>
    <row r="39" spans="1:8" x14ac:dyDescent="0.4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IF(LEFT(B39,1)="M","뮤지컬",IF(LEFT(B39,1)="C","콘서트","그외"))&amp;"("&amp;COUNTIF($B$15:B39,B39)&amp;")"</f>
        <v>콘서트(7)</v>
      </c>
      <c r="H39" s="16" t="str" cm="1">
        <f t="array" ref="H39">fn할인액(B39,F39)</f>
        <v/>
      </c>
    </row>
    <row r="40" spans="1:8" x14ac:dyDescent="0.4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IF(LEFT(B40,1)="M","뮤지컬",IF(LEFT(B40,1)="C","콘서트","그외"))&amp;"("&amp;COUNTIF($B$15:B40,B40)&amp;")"</f>
        <v>그외(8)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zoomScale="70" zoomScaleNormal="70" workbookViewId="0">
      <selection activeCell="C22" sqref="C22"/>
    </sheetView>
  </sheetViews>
  <sheetFormatPr defaultRowHeight="17.399999999999999" x14ac:dyDescent="0.4"/>
  <cols>
    <col min="1" max="1" width="23.5" bestFit="1" customWidth="1"/>
    <col min="2" max="2" width="14.69921875" bestFit="1" customWidth="1"/>
    <col min="3" max="3" width="15.19921875" bestFit="1" customWidth="1"/>
    <col min="4" max="5" width="14.796875" bestFit="1" customWidth="1"/>
    <col min="6" max="6" width="10.3984375" bestFit="1" customWidth="1"/>
    <col min="7" max="7" width="8.5" bestFit="1" customWidth="1"/>
    <col min="8" max="11" width="12.8984375" bestFit="1" customWidth="1"/>
    <col min="12" max="13" width="8.8984375" bestFit="1" customWidth="1"/>
    <col min="14" max="19" width="14.796875" bestFit="1" customWidth="1"/>
    <col min="20" max="20" width="19.69921875" bestFit="1" customWidth="1"/>
    <col min="21" max="21" width="17.59765625" bestFit="1" customWidth="1"/>
  </cols>
  <sheetData>
    <row r="2" spans="1:6" x14ac:dyDescent="0.4">
      <c r="A2" s="33" t="s">
        <v>2</v>
      </c>
      <c r="B2" t="s">
        <v>11</v>
      </c>
    </row>
    <row r="4" spans="1:6" x14ac:dyDescent="0.4">
      <c r="A4" s="37"/>
      <c r="B4" s="37"/>
      <c r="C4" s="37"/>
      <c r="D4" s="38" t="s">
        <v>3</v>
      </c>
      <c r="E4" s="37"/>
      <c r="F4" s="37"/>
    </row>
    <row r="5" spans="1:6" x14ac:dyDescent="0.4">
      <c r="A5" s="38" t="s">
        <v>66</v>
      </c>
      <c r="B5" s="38" t="s">
        <v>1</v>
      </c>
      <c r="C5" s="38" t="s">
        <v>54</v>
      </c>
      <c r="D5" s="39" t="s">
        <v>12</v>
      </c>
      <c r="E5" s="39" t="s">
        <v>16</v>
      </c>
      <c r="F5" s="39" t="s">
        <v>46</v>
      </c>
    </row>
    <row r="6" spans="1:6" x14ac:dyDescent="0.4">
      <c r="A6" s="37" t="s">
        <v>57</v>
      </c>
      <c r="B6" s="37"/>
      <c r="C6" s="37"/>
      <c r="D6" s="36"/>
      <c r="E6" s="36"/>
      <c r="F6" s="36"/>
    </row>
    <row r="7" spans="1:6" x14ac:dyDescent="0.4">
      <c r="A7" s="37"/>
      <c r="B7" s="37" t="s">
        <v>47</v>
      </c>
      <c r="C7" s="37"/>
      <c r="D7" s="36"/>
      <c r="E7" s="36"/>
      <c r="F7" s="36"/>
    </row>
    <row r="8" spans="1:6" x14ac:dyDescent="0.4">
      <c r="A8" s="37"/>
      <c r="B8" s="37"/>
      <c r="C8" s="37" t="s">
        <v>53</v>
      </c>
      <c r="D8" s="36">
        <v>27</v>
      </c>
      <c r="E8" s="36">
        <v>21</v>
      </c>
      <c r="F8" s="36">
        <v>27</v>
      </c>
    </row>
    <row r="9" spans="1:6" x14ac:dyDescent="0.4">
      <c r="A9" s="37"/>
      <c r="B9" s="37"/>
      <c r="C9" s="37" t="s">
        <v>52</v>
      </c>
      <c r="D9" s="36">
        <v>837000</v>
      </c>
      <c r="E9" s="36">
        <v>417900</v>
      </c>
      <c r="F9" s="36">
        <v>837000</v>
      </c>
    </row>
    <row r="10" spans="1:6" x14ac:dyDescent="0.4">
      <c r="A10" s="37" t="s">
        <v>58</v>
      </c>
      <c r="B10" s="37"/>
      <c r="C10" s="37"/>
      <c r="D10" s="36">
        <v>27</v>
      </c>
      <c r="E10" s="36">
        <v>21</v>
      </c>
      <c r="F10" s="36">
        <v>27</v>
      </c>
    </row>
    <row r="11" spans="1:6" x14ac:dyDescent="0.4">
      <c r="A11" s="37" t="s">
        <v>59</v>
      </c>
      <c r="B11" s="37"/>
      <c r="C11" s="37"/>
      <c r="D11" s="36">
        <v>837000</v>
      </c>
      <c r="E11" s="36">
        <v>417900</v>
      </c>
      <c r="F11" s="36">
        <v>837000</v>
      </c>
    </row>
    <row r="12" spans="1:6" x14ac:dyDescent="0.4">
      <c r="A12" s="37" t="s">
        <v>60</v>
      </c>
      <c r="B12" s="37"/>
      <c r="C12" s="37"/>
      <c r="D12" s="36"/>
      <c r="E12" s="36"/>
      <c r="F12" s="36"/>
    </row>
    <row r="13" spans="1:6" x14ac:dyDescent="0.4">
      <c r="A13" s="37"/>
      <c r="B13" s="37" t="s">
        <v>48</v>
      </c>
      <c r="C13" s="37"/>
      <c r="D13" s="36"/>
      <c r="E13" s="36"/>
      <c r="F13" s="36"/>
    </row>
    <row r="14" spans="1:6" x14ac:dyDescent="0.4">
      <c r="A14" s="37"/>
      <c r="B14" s="37"/>
      <c r="C14" s="37" t="s">
        <v>53</v>
      </c>
      <c r="D14" s="36">
        <v>6</v>
      </c>
      <c r="E14" s="36">
        <v>19</v>
      </c>
      <c r="F14" s="36">
        <v>19</v>
      </c>
    </row>
    <row r="15" spans="1:6" x14ac:dyDescent="0.4">
      <c r="A15" s="37"/>
      <c r="B15" s="37"/>
      <c r="C15" s="37" t="s">
        <v>52</v>
      </c>
      <c r="D15" s="36">
        <v>186000</v>
      </c>
      <c r="E15" s="36">
        <v>378100</v>
      </c>
      <c r="F15" s="36">
        <v>378100</v>
      </c>
    </row>
    <row r="16" spans="1:6" x14ac:dyDescent="0.4">
      <c r="A16" s="37"/>
      <c r="B16" s="37" t="s">
        <v>49</v>
      </c>
      <c r="C16" s="37"/>
      <c r="D16" s="36"/>
      <c r="E16" s="36"/>
      <c r="F16" s="36"/>
    </row>
    <row r="17" spans="1:6" x14ac:dyDescent="0.4">
      <c r="A17" s="37"/>
      <c r="B17" s="37"/>
      <c r="C17" s="37" t="s">
        <v>53</v>
      </c>
      <c r="D17" s="36">
        <v>21</v>
      </c>
      <c r="E17" s="36" t="s">
        <v>67</v>
      </c>
      <c r="F17" s="36">
        <v>21</v>
      </c>
    </row>
    <row r="18" spans="1:6" x14ac:dyDescent="0.4">
      <c r="A18" s="37"/>
      <c r="B18" s="37"/>
      <c r="C18" s="37" t="s">
        <v>52</v>
      </c>
      <c r="D18" s="36">
        <v>651000</v>
      </c>
      <c r="E18" s="36" t="s">
        <v>67</v>
      </c>
      <c r="F18" s="36">
        <v>651000</v>
      </c>
    </row>
    <row r="19" spans="1:6" x14ac:dyDescent="0.4">
      <c r="A19" s="37"/>
      <c r="B19" s="37" t="s">
        <v>50</v>
      </c>
      <c r="C19" s="37"/>
      <c r="D19" s="36"/>
      <c r="E19" s="36"/>
      <c r="F19" s="36"/>
    </row>
    <row r="20" spans="1:6" x14ac:dyDescent="0.4">
      <c r="A20" s="37"/>
      <c r="B20" s="37"/>
      <c r="C20" s="37" t="s">
        <v>53</v>
      </c>
      <c r="D20" s="36" t="s">
        <v>67</v>
      </c>
      <c r="E20" s="36">
        <v>9</v>
      </c>
      <c r="F20" s="36">
        <v>9</v>
      </c>
    </row>
    <row r="21" spans="1:6" x14ac:dyDescent="0.4">
      <c r="A21" s="37"/>
      <c r="B21" s="37"/>
      <c r="C21" s="37" t="s">
        <v>52</v>
      </c>
      <c r="D21" s="36" t="s">
        <v>67</v>
      </c>
      <c r="E21" s="36">
        <v>179100</v>
      </c>
      <c r="F21" s="36">
        <v>179100</v>
      </c>
    </row>
    <row r="22" spans="1:6" x14ac:dyDescent="0.4">
      <c r="A22" s="37" t="s">
        <v>61</v>
      </c>
      <c r="B22" s="37"/>
      <c r="C22" s="37"/>
      <c r="D22" s="36">
        <v>21</v>
      </c>
      <c r="E22" s="36">
        <v>19</v>
      </c>
      <c r="F22" s="36">
        <v>21</v>
      </c>
    </row>
    <row r="23" spans="1:6" x14ac:dyDescent="0.4">
      <c r="A23" s="37" t="s">
        <v>62</v>
      </c>
      <c r="B23" s="37"/>
      <c r="C23" s="37"/>
      <c r="D23" s="36">
        <v>651000</v>
      </c>
      <c r="E23" s="36">
        <v>378100</v>
      </c>
      <c r="F23" s="36">
        <v>651000</v>
      </c>
    </row>
    <row r="24" spans="1:6" x14ac:dyDescent="0.4">
      <c r="A24" s="37" t="s">
        <v>63</v>
      </c>
      <c r="B24" s="37"/>
      <c r="C24" s="37"/>
      <c r="D24" s="36"/>
      <c r="E24" s="36"/>
      <c r="F24" s="36"/>
    </row>
    <row r="25" spans="1:6" x14ac:dyDescent="0.4">
      <c r="A25" s="37"/>
      <c r="B25" s="37" t="s">
        <v>51</v>
      </c>
      <c r="C25" s="37"/>
      <c r="D25" s="36"/>
      <c r="E25" s="36"/>
      <c r="F25" s="36"/>
    </row>
    <row r="26" spans="1:6" x14ac:dyDescent="0.4">
      <c r="A26" s="37"/>
      <c r="B26" s="37"/>
      <c r="C26" s="37" t="s">
        <v>53</v>
      </c>
      <c r="D26" s="36" t="s">
        <v>67</v>
      </c>
      <c r="E26" s="36">
        <v>5</v>
      </c>
      <c r="F26" s="36">
        <v>5</v>
      </c>
    </row>
    <row r="27" spans="1:6" x14ac:dyDescent="0.4">
      <c r="A27" s="37"/>
      <c r="B27" s="37"/>
      <c r="C27" s="37" t="s">
        <v>52</v>
      </c>
      <c r="D27" s="36" t="s">
        <v>67</v>
      </c>
      <c r="E27" s="36">
        <v>99500</v>
      </c>
      <c r="F27" s="36">
        <v>99500</v>
      </c>
    </row>
    <row r="28" spans="1:6" x14ac:dyDescent="0.4">
      <c r="A28" s="37" t="s">
        <v>64</v>
      </c>
      <c r="B28" s="37"/>
      <c r="C28" s="37"/>
      <c r="D28" s="36" t="s">
        <v>67</v>
      </c>
      <c r="E28" s="36">
        <v>5</v>
      </c>
      <c r="F28" s="36">
        <v>5</v>
      </c>
    </row>
    <row r="29" spans="1:6" x14ac:dyDescent="0.4">
      <c r="A29" s="37" t="s">
        <v>65</v>
      </c>
      <c r="B29" s="37"/>
      <c r="C29" s="37"/>
      <c r="D29" s="36" t="s">
        <v>67</v>
      </c>
      <c r="E29" s="36">
        <v>99500</v>
      </c>
      <c r="F29" s="36">
        <v>99500</v>
      </c>
    </row>
    <row r="30" spans="1:6" x14ac:dyDescent="0.4">
      <c r="A30" s="37" t="s">
        <v>55</v>
      </c>
      <c r="B30" s="37"/>
      <c r="C30" s="37"/>
      <c r="D30" s="36">
        <v>27</v>
      </c>
      <c r="E30" s="36">
        <v>21</v>
      </c>
      <c r="F30" s="36">
        <v>27</v>
      </c>
    </row>
    <row r="31" spans="1:6" x14ac:dyDescent="0.4">
      <c r="A31" s="37" t="s">
        <v>56</v>
      </c>
      <c r="B31" s="37"/>
      <c r="C31" s="37"/>
      <c r="D31" s="36">
        <v>837000</v>
      </c>
      <c r="E31" s="36">
        <v>417900</v>
      </c>
      <c r="F31" s="36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G38"/>
  <sheetViews>
    <sheetView tabSelected="1" zoomScale="56" zoomScaleNormal="56" workbookViewId="0">
      <selection activeCell="K38" sqref="K37:K38"/>
    </sheetView>
  </sheetViews>
  <sheetFormatPr defaultRowHeight="17.399999999999999" outlineLevelRow="3" x14ac:dyDescent="0.4"/>
  <cols>
    <col min="1" max="1" width="2.19921875" customWidth="1"/>
    <col min="2" max="2" width="13.59765625" customWidth="1"/>
    <col min="4" max="4" width="12" customWidth="1"/>
    <col min="6" max="6" width="17" customWidth="1"/>
    <col min="7" max="7" width="10.8984375" bestFit="1" customWidth="1"/>
  </cols>
  <sheetData>
    <row r="2" spans="2:7" x14ac:dyDescent="0.4">
      <c r="B2" t="s">
        <v>0</v>
      </c>
    </row>
    <row r="3" spans="2:7" x14ac:dyDescent="0.4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</row>
    <row r="4" spans="2:7" outlineLevel="3" x14ac:dyDescent="0.4">
      <c r="B4" t="s">
        <v>13</v>
      </c>
      <c r="C4" t="s">
        <v>9</v>
      </c>
      <c r="D4" s="34">
        <v>44020</v>
      </c>
      <c r="E4" s="40">
        <v>16000</v>
      </c>
      <c r="F4">
        <v>30</v>
      </c>
      <c r="G4" s="40">
        <v>480000</v>
      </c>
    </row>
    <row r="5" spans="2:7" outlineLevel="3" x14ac:dyDescent="0.4">
      <c r="B5" t="s">
        <v>10</v>
      </c>
      <c r="C5" t="s">
        <v>9</v>
      </c>
      <c r="D5" s="34">
        <v>43984</v>
      </c>
      <c r="E5" s="40">
        <v>23000</v>
      </c>
      <c r="F5">
        <v>2</v>
      </c>
      <c r="G5" s="40">
        <v>46000</v>
      </c>
    </row>
    <row r="6" spans="2:7" outlineLevel="3" x14ac:dyDescent="0.4">
      <c r="B6" t="s">
        <v>18</v>
      </c>
      <c r="C6" t="s">
        <v>9</v>
      </c>
      <c r="D6" s="34">
        <v>43954</v>
      </c>
      <c r="E6" s="40">
        <v>21000</v>
      </c>
      <c r="F6">
        <v>2</v>
      </c>
      <c r="G6" s="40">
        <v>42000</v>
      </c>
    </row>
    <row r="7" spans="2:7" outlineLevel="3" x14ac:dyDescent="0.4">
      <c r="B7" t="s">
        <v>10</v>
      </c>
      <c r="C7" t="s">
        <v>9</v>
      </c>
      <c r="D7" s="34">
        <v>43929</v>
      </c>
      <c r="E7" s="40">
        <v>23000</v>
      </c>
      <c r="F7">
        <v>32</v>
      </c>
      <c r="G7" s="40">
        <v>736000</v>
      </c>
    </row>
    <row r="8" spans="2:7" outlineLevel="3" x14ac:dyDescent="0.4">
      <c r="B8" t="s">
        <v>10</v>
      </c>
      <c r="C8" t="s">
        <v>9</v>
      </c>
      <c r="D8" s="34">
        <v>43928</v>
      </c>
      <c r="E8" s="40">
        <v>23000</v>
      </c>
      <c r="F8">
        <v>6</v>
      </c>
      <c r="G8" s="40">
        <v>138000</v>
      </c>
    </row>
    <row r="9" spans="2:7" outlineLevel="3" x14ac:dyDescent="0.4">
      <c r="B9" t="s">
        <v>13</v>
      </c>
      <c r="C9" t="s">
        <v>9</v>
      </c>
      <c r="D9" s="34">
        <v>43926</v>
      </c>
      <c r="E9" s="40">
        <v>16000</v>
      </c>
      <c r="F9">
        <v>2</v>
      </c>
      <c r="G9" s="40">
        <v>32000</v>
      </c>
    </row>
    <row r="10" spans="2:7" outlineLevel="3" x14ac:dyDescent="0.4">
      <c r="B10" t="s">
        <v>18</v>
      </c>
      <c r="C10" t="s">
        <v>9</v>
      </c>
      <c r="D10" s="34">
        <v>43866</v>
      </c>
      <c r="E10" s="40">
        <v>21000</v>
      </c>
      <c r="F10">
        <v>15</v>
      </c>
      <c r="G10" s="40">
        <v>315000</v>
      </c>
    </row>
    <row r="11" spans="2:7" outlineLevel="3" x14ac:dyDescent="0.4">
      <c r="B11" t="s">
        <v>13</v>
      </c>
      <c r="C11" t="s">
        <v>9</v>
      </c>
      <c r="D11" s="34">
        <v>43839</v>
      </c>
      <c r="E11" s="40">
        <v>16000</v>
      </c>
      <c r="F11">
        <v>5</v>
      </c>
      <c r="G11" s="40">
        <v>80000</v>
      </c>
    </row>
    <row r="12" spans="2:7" outlineLevel="2" x14ac:dyDescent="0.4">
      <c r="C12" s="35" t="s">
        <v>72</v>
      </c>
      <c r="D12" s="34"/>
      <c r="E12" s="40"/>
      <c r="F12">
        <f>SUBTOTAL(1,F4:F11)</f>
        <v>11.75</v>
      </c>
      <c r="G12" s="40">
        <f>SUBTOTAL(1,G4:G11)</f>
        <v>233625</v>
      </c>
    </row>
    <row r="13" spans="2:7" outlineLevel="1" x14ac:dyDescent="0.4">
      <c r="C13" s="35" t="s">
        <v>68</v>
      </c>
      <c r="D13" s="34"/>
      <c r="E13" s="40"/>
      <c r="F13">
        <f>SUBTOTAL(9,F4:F11)</f>
        <v>94</v>
      </c>
      <c r="G13" s="40">
        <f>SUBTOTAL(9,G4:G11)</f>
        <v>1869000</v>
      </c>
    </row>
    <row r="14" spans="2:7" outlineLevel="3" x14ac:dyDescent="0.4">
      <c r="B14" t="s">
        <v>8</v>
      </c>
      <c r="C14" t="s">
        <v>7</v>
      </c>
      <c r="D14" s="34">
        <v>44027</v>
      </c>
      <c r="E14" s="40">
        <v>15000</v>
      </c>
      <c r="F14">
        <v>19</v>
      </c>
      <c r="G14" s="40">
        <v>285000</v>
      </c>
    </row>
    <row r="15" spans="2:7" outlineLevel="3" x14ac:dyDescent="0.4">
      <c r="B15" t="s">
        <v>8</v>
      </c>
      <c r="C15" t="s">
        <v>7</v>
      </c>
      <c r="D15" s="34">
        <v>43991</v>
      </c>
      <c r="E15" s="40">
        <v>15000</v>
      </c>
      <c r="F15">
        <v>3</v>
      </c>
      <c r="G15" s="40">
        <v>45000</v>
      </c>
    </row>
    <row r="16" spans="2:7" outlineLevel="3" x14ac:dyDescent="0.4">
      <c r="B16" t="s">
        <v>8</v>
      </c>
      <c r="C16" t="s">
        <v>7</v>
      </c>
      <c r="D16" s="34">
        <v>43914</v>
      </c>
      <c r="E16" s="40">
        <v>15000</v>
      </c>
      <c r="F16">
        <v>5</v>
      </c>
      <c r="G16" s="40">
        <v>75000</v>
      </c>
    </row>
    <row r="17" spans="2:7" outlineLevel="2" x14ac:dyDescent="0.4">
      <c r="C17" s="35" t="s">
        <v>73</v>
      </c>
      <c r="D17" s="34"/>
      <c r="E17" s="40"/>
      <c r="F17">
        <f>SUBTOTAL(1,F14:F16)</f>
        <v>9</v>
      </c>
      <c r="G17" s="40">
        <f>SUBTOTAL(1,G14:G16)</f>
        <v>135000</v>
      </c>
    </row>
    <row r="18" spans="2:7" outlineLevel="1" x14ac:dyDescent="0.4">
      <c r="C18" s="35" t="s">
        <v>69</v>
      </c>
      <c r="D18" s="34"/>
      <c r="E18" s="40"/>
      <c r="F18">
        <f>SUBTOTAL(9,F14:F16)</f>
        <v>27</v>
      </c>
      <c r="G18" s="40">
        <f>SUBTOTAL(9,G14:G16)</f>
        <v>405000</v>
      </c>
    </row>
    <row r="19" spans="2:7" outlineLevel="3" x14ac:dyDescent="0.4">
      <c r="B19" t="s">
        <v>16</v>
      </c>
      <c r="C19" t="s">
        <v>11</v>
      </c>
      <c r="D19" s="34">
        <v>44057</v>
      </c>
      <c r="E19" s="40">
        <v>19900</v>
      </c>
      <c r="F19">
        <v>5</v>
      </c>
      <c r="G19" s="40">
        <v>99500</v>
      </c>
    </row>
    <row r="20" spans="2:7" outlineLevel="3" x14ac:dyDescent="0.4">
      <c r="B20" t="s">
        <v>16</v>
      </c>
      <c r="C20" t="s">
        <v>11</v>
      </c>
      <c r="D20" s="34">
        <v>43990</v>
      </c>
      <c r="E20" s="40">
        <v>19900</v>
      </c>
      <c r="F20">
        <v>9</v>
      </c>
      <c r="G20" s="40">
        <v>179100</v>
      </c>
    </row>
    <row r="21" spans="2:7" outlineLevel="3" x14ac:dyDescent="0.4">
      <c r="B21" t="s">
        <v>12</v>
      </c>
      <c r="C21" t="s">
        <v>11</v>
      </c>
      <c r="D21" s="34">
        <v>43962</v>
      </c>
      <c r="E21" s="40">
        <v>31000</v>
      </c>
      <c r="F21">
        <v>2</v>
      </c>
      <c r="G21" s="40">
        <v>62000</v>
      </c>
    </row>
    <row r="22" spans="2:7" outlineLevel="3" x14ac:dyDescent="0.4">
      <c r="B22" t="s">
        <v>12</v>
      </c>
      <c r="C22" t="s">
        <v>11</v>
      </c>
      <c r="D22" s="34">
        <v>43958</v>
      </c>
      <c r="E22" s="40">
        <v>31000</v>
      </c>
      <c r="F22">
        <v>21</v>
      </c>
      <c r="G22" s="40">
        <v>651000</v>
      </c>
    </row>
    <row r="23" spans="2:7" outlineLevel="3" x14ac:dyDescent="0.4">
      <c r="B23" t="s">
        <v>16</v>
      </c>
      <c r="C23" t="s">
        <v>11</v>
      </c>
      <c r="D23" s="34">
        <v>43926</v>
      </c>
      <c r="E23" s="40">
        <v>19900</v>
      </c>
      <c r="F23">
        <v>19</v>
      </c>
      <c r="G23" s="40">
        <v>378100</v>
      </c>
    </row>
    <row r="24" spans="2:7" outlineLevel="3" x14ac:dyDescent="0.4">
      <c r="B24" t="s">
        <v>12</v>
      </c>
      <c r="C24" t="s">
        <v>11</v>
      </c>
      <c r="D24" s="34">
        <v>43923</v>
      </c>
      <c r="E24" s="40">
        <v>31000</v>
      </c>
      <c r="F24">
        <v>6</v>
      </c>
      <c r="G24" s="40">
        <v>186000</v>
      </c>
    </row>
    <row r="25" spans="2:7" outlineLevel="3" x14ac:dyDescent="0.4">
      <c r="B25" t="s">
        <v>16</v>
      </c>
      <c r="C25" t="s">
        <v>11</v>
      </c>
      <c r="D25" s="34">
        <v>43873</v>
      </c>
      <c r="E25" s="40">
        <v>19900</v>
      </c>
      <c r="F25">
        <v>21</v>
      </c>
      <c r="G25" s="40">
        <v>417900</v>
      </c>
    </row>
    <row r="26" spans="2:7" outlineLevel="3" x14ac:dyDescent="0.4">
      <c r="B26" t="s">
        <v>12</v>
      </c>
      <c r="C26" t="s">
        <v>11</v>
      </c>
      <c r="D26" s="34">
        <v>43862</v>
      </c>
      <c r="E26" s="40">
        <v>31000</v>
      </c>
      <c r="F26">
        <v>27</v>
      </c>
      <c r="G26" s="40">
        <v>837000</v>
      </c>
    </row>
    <row r="27" spans="2:7" outlineLevel="2" x14ac:dyDescent="0.4">
      <c r="C27" s="35" t="s">
        <v>74</v>
      </c>
      <c r="D27" s="34"/>
      <c r="E27" s="40"/>
      <c r="F27">
        <f>SUBTOTAL(1,F19:F26)</f>
        <v>13.75</v>
      </c>
      <c r="G27" s="40">
        <f>SUBTOTAL(1,G19:G26)</f>
        <v>351325</v>
      </c>
    </row>
    <row r="28" spans="2:7" outlineLevel="1" x14ac:dyDescent="0.4">
      <c r="C28" s="35" t="s">
        <v>70</v>
      </c>
      <c r="D28" s="34"/>
      <c r="E28" s="40"/>
      <c r="F28">
        <f>SUBTOTAL(9,F19:F26)</f>
        <v>110</v>
      </c>
      <c r="G28" s="40">
        <f>SUBTOTAL(9,G19:G26)</f>
        <v>2810600</v>
      </c>
    </row>
    <row r="29" spans="2:7" outlineLevel="3" x14ac:dyDescent="0.4">
      <c r="B29" t="s">
        <v>17</v>
      </c>
      <c r="C29" t="s">
        <v>14</v>
      </c>
      <c r="D29" s="34">
        <v>44023</v>
      </c>
      <c r="E29" s="40">
        <v>43000</v>
      </c>
      <c r="F29">
        <v>4</v>
      </c>
      <c r="G29" s="40">
        <v>172000</v>
      </c>
    </row>
    <row r="30" spans="2:7" outlineLevel="3" x14ac:dyDescent="0.4">
      <c r="B30" t="s">
        <v>15</v>
      </c>
      <c r="C30" t="s">
        <v>14</v>
      </c>
      <c r="D30" s="34">
        <v>43991</v>
      </c>
      <c r="E30" s="40">
        <v>35000</v>
      </c>
      <c r="F30">
        <v>3</v>
      </c>
      <c r="G30" s="40">
        <v>105000</v>
      </c>
    </row>
    <row r="31" spans="2:7" outlineLevel="3" x14ac:dyDescent="0.4">
      <c r="B31" t="s">
        <v>15</v>
      </c>
      <c r="C31" t="s">
        <v>14</v>
      </c>
      <c r="D31" s="34">
        <v>43987</v>
      </c>
      <c r="E31" s="40">
        <v>35000</v>
      </c>
      <c r="F31">
        <v>10</v>
      </c>
      <c r="G31" s="40">
        <v>350000</v>
      </c>
    </row>
    <row r="32" spans="2:7" outlineLevel="3" x14ac:dyDescent="0.4">
      <c r="B32" t="s">
        <v>17</v>
      </c>
      <c r="C32" t="s">
        <v>14</v>
      </c>
      <c r="D32" s="34">
        <v>43984</v>
      </c>
      <c r="E32" s="40">
        <v>43000</v>
      </c>
      <c r="F32">
        <v>26</v>
      </c>
      <c r="G32" s="40">
        <v>1118000</v>
      </c>
    </row>
    <row r="33" spans="2:7" outlineLevel="3" x14ac:dyDescent="0.4">
      <c r="B33" t="s">
        <v>15</v>
      </c>
      <c r="C33" t="s">
        <v>14</v>
      </c>
      <c r="D33" s="34">
        <v>43970</v>
      </c>
      <c r="E33" s="40">
        <v>35000</v>
      </c>
      <c r="F33">
        <v>11</v>
      </c>
      <c r="G33" s="40">
        <v>385000</v>
      </c>
    </row>
    <row r="34" spans="2:7" outlineLevel="3" x14ac:dyDescent="0.4">
      <c r="B34" t="s">
        <v>17</v>
      </c>
      <c r="C34" t="s">
        <v>14</v>
      </c>
      <c r="D34" s="34">
        <v>43959</v>
      </c>
      <c r="E34" s="40">
        <v>43000</v>
      </c>
      <c r="F34">
        <v>29</v>
      </c>
      <c r="G34" s="40">
        <v>1247000</v>
      </c>
    </row>
    <row r="35" spans="2:7" outlineLevel="2" x14ac:dyDescent="0.4">
      <c r="C35" s="35" t="s">
        <v>75</v>
      </c>
      <c r="D35" s="34"/>
      <c r="E35" s="40"/>
      <c r="F35">
        <f>SUBTOTAL(1,F29:F34)</f>
        <v>13.833333333333334</v>
      </c>
      <c r="G35" s="40">
        <f>SUBTOTAL(1,G29:G34)</f>
        <v>562833.33333333337</v>
      </c>
    </row>
    <row r="36" spans="2:7" outlineLevel="1" x14ac:dyDescent="0.4">
      <c r="C36" s="35" t="s">
        <v>71</v>
      </c>
      <c r="D36" s="34"/>
      <c r="E36" s="40"/>
      <c r="F36">
        <f>SUBTOTAL(9,F29:F34)</f>
        <v>83</v>
      </c>
      <c r="G36" s="40">
        <f>SUBTOTAL(9,G29:G34)</f>
        <v>3377000</v>
      </c>
    </row>
    <row r="37" spans="2:7" x14ac:dyDescent="0.4">
      <c r="C37" s="35" t="s">
        <v>76</v>
      </c>
      <c r="D37" s="34"/>
      <c r="E37" s="40"/>
      <c r="F37">
        <f>SUBTOTAL(1,F4:F34)</f>
        <v>12.56</v>
      </c>
      <c r="G37" s="40">
        <f>SUBTOTAL(1,G4:G34)</f>
        <v>338464</v>
      </c>
    </row>
    <row r="38" spans="2:7" x14ac:dyDescent="0.4">
      <c r="C38" s="35" t="s">
        <v>46</v>
      </c>
      <c r="D38" s="34"/>
      <c r="E38" s="40"/>
      <c r="F38">
        <f>SUBTOTAL(9,F4:F34)</f>
        <v>314</v>
      </c>
      <c r="G38" s="40">
        <f>SUBTOTAL(9,G4:G34)</f>
        <v>8461600</v>
      </c>
    </row>
  </sheetData>
  <sortState xmlns:xlrd2="http://schemas.microsoft.com/office/spreadsheetml/2017/richdata2" ref="B4:G34">
    <sortCondition ref="C4:C34"/>
    <sortCondition descending="1" ref="D4:D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7" zoomScale="73" zoomScaleNormal="73" workbookViewId="0">
      <selection activeCell="K13" sqref="K13"/>
    </sheetView>
  </sheetViews>
  <sheetFormatPr defaultRowHeight="17.399999999999999" x14ac:dyDescent="0.4"/>
  <cols>
    <col min="1" max="1" width="16.5" bestFit="1" customWidth="1"/>
    <col min="2" max="2" width="10" customWidth="1"/>
  </cols>
  <sheetData>
    <row r="1" spans="1:4" x14ac:dyDescent="0.4">
      <c r="A1" t="s">
        <v>33</v>
      </c>
    </row>
    <row r="3" spans="1:4" x14ac:dyDescent="0.4">
      <c r="A3" s="3" t="s">
        <v>3</v>
      </c>
      <c r="B3" s="3" t="s">
        <v>34</v>
      </c>
      <c r="C3" s="3" t="s">
        <v>35</v>
      </c>
      <c r="D3" s="3" t="s">
        <v>36</v>
      </c>
    </row>
    <row r="4" spans="1:4" x14ac:dyDescent="0.4">
      <c r="A4" s="3" t="s">
        <v>15</v>
      </c>
      <c r="B4" s="4">
        <v>1250</v>
      </c>
      <c r="C4" s="4">
        <v>1250</v>
      </c>
      <c r="D4" s="4">
        <v>5420</v>
      </c>
    </row>
    <row r="5" spans="1:4" x14ac:dyDescent="0.4">
      <c r="A5" s="3" t="s">
        <v>16</v>
      </c>
      <c r="B5" s="4">
        <v>2543</v>
      </c>
      <c r="C5" s="4">
        <v>251</v>
      </c>
      <c r="D5" s="4">
        <v>2541</v>
      </c>
    </row>
    <row r="6" spans="1:4" x14ac:dyDescent="0.4">
      <c r="A6" s="3" t="s">
        <v>17</v>
      </c>
      <c r="B6" s="4">
        <v>1251</v>
      </c>
      <c r="C6" s="4">
        <v>3541</v>
      </c>
      <c r="D6" s="4">
        <v>5235</v>
      </c>
    </row>
    <row r="7" spans="1:4" x14ac:dyDescent="0.4">
      <c r="A7" s="3" t="s">
        <v>18</v>
      </c>
      <c r="B7" s="4">
        <v>2543</v>
      </c>
      <c r="C7" s="4">
        <v>2541</v>
      </c>
      <c r="D7" s="4">
        <v>2152</v>
      </c>
    </row>
    <row r="8" spans="1:4" x14ac:dyDescent="0.4">
      <c r="A8" s="3" t="s">
        <v>8</v>
      </c>
      <c r="B8" s="4">
        <v>1245</v>
      </c>
      <c r="C8" s="4">
        <v>2354</v>
      </c>
      <c r="D8" s="4">
        <v>5254</v>
      </c>
    </row>
    <row r="9" spans="1:4" x14ac:dyDescent="0.4">
      <c r="A9" s="3" t="s">
        <v>10</v>
      </c>
      <c r="B9" s="4">
        <v>2515</v>
      </c>
      <c r="C9" s="4">
        <v>2510</v>
      </c>
      <c r="D9" s="4">
        <v>1442</v>
      </c>
    </row>
    <row r="10" spans="1:4" x14ac:dyDescent="0.4">
      <c r="A10" s="3" t="s">
        <v>12</v>
      </c>
      <c r="B10" s="4">
        <v>5212</v>
      </c>
      <c r="C10" s="4">
        <v>2358</v>
      </c>
      <c r="D10" s="4">
        <v>2541</v>
      </c>
    </row>
    <row r="11" spans="1:4" x14ac:dyDescent="0.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21" sqref="H21"/>
    </sheetView>
  </sheetViews>
  <sheetFormatPr defaultRowHeight="17.399999999999999" x14ac:dyDescent="0.4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 x14ac:dyDescent="0.4">
      <c r="A1" s="14"/>
      <c r="B1" s="14"/>
      <c r="C1" s="14"/>
      <c r="D1" s="14"/>
      <c r="E1" s="14"/>
    </row>
    <row r="2" spans="1:5" ht="18" thickBot="1" x14ac:dyDescent="0.45">
      <c r="A2" s="14"/>
      <c r="B2" t="s">
        <v>0</v>
      </c>
    </row>
    <row r="3" spans="1:5" x14ac:dyDescent="0.4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 x14ac:dyDescent="0.4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 x14ac:dyDescent="0.4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 x14ac:dyDescent="0.4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 x14ac:dyDescent="0.4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 x14ac:dyDescent="0.4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 x14ac:dyDescent="0.4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 x14ac:dyDescent="0.4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8" thickBot="1" x14ac:dyDescent="0.45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 x14ac:dyDescent="0.4">
      <c r="A12" s="14"/>
      <c r="B12" s="14"/>
      <c r="C12" s="14"/>
      <c r="D12" s="14"/>
      <c r="E12" s="14"/>
    </row>
    <row r="13" spans="1:5" x14ac:dyDescent="0.4">
      <c r="A13" s="14"/>
      <c r="B13" s="14"/>
      <c r="C13" s="14"/>
      <c r="D13" s="14"/>
      <c r="E13" s="14"/>
    </row>
    <row r="14" spans="1:5" x14ac:dyDescent="0.4">
      <c r="A14" s="14"/>
      <c r="B14" s="14"/>
      <c r="C14" s="14"/>
      <c r="D14" s="14"/>
      <c r="E14" s="14"/>
    </row>
    <row r="15" spans="1:5" x14ac:dyDescent="0.4">
      <c r="A15" s="14"/>
      <c r="B15" s="14"/>
      <c r="C15" s="14"/>
      <c r="D15" s="14"/>
      <c r="E15" s="14"/>
    </row>
    <row r="16" spans="1:5" x14ac:dyDescent="0.4">
      <c r="A16" s="14"/>
      <c r="B16" s="14"/>
      <c r="C16" s="14"/>
      <c r="D16" s="14"/>
      <c r="E16" s="14"/>
    </row>
    <row r="17" spans="1:5" x14ac:dyDescent="0.4">
      <c r="A17" s="14"/>
      <c r="B17" s="14"/>
      <c r="C17" s="14"/>
      <c r="D17" s="14"/>
      <c r="E17" s="14"/>
    </row>
    <row r="18" spans="1:5" x14ac:dyDescent="0.4">
      <c r="A18" s="14"/>
      <c r="B18" s="14"/>
      <c r="C18" s="14"/>
      <c r="D18" s="14"/>
      <c r="E18" s="14"/>
    </row>
    <row r="19" spans="1:5" x14ac:dyDescent="0.4">
      <c r="A19" s="14"/>
      <c r="B19" s="14"/>
      <c r="C19" s="14"/>
      <c r="D19" s="14"/>
      <c r="E19" s="14"/>
    </row>
    <row r="20" spans="1:5" x14ac:dyDescent="0.4">
      <c r="A20" s="14"/>
      <c r="B20" s="14"/>
      <c r="C20" s="14"/>
      <c r="D20" s="14"/>
      <c r="E20" s="14"/>
    </row>
    <row r="21" spans="1:5" x14ac:dyDescent="0.4">
      <c r="A21" s="14"/>
      <c r="B21" s="14"/>
      <c r="C21" s="14"/>
      <c r="D21" s="14"/>
      <c r="E21" s="14"/>
    </row>
    <row r="22" spans="1:5" x14ac:dyDescent="0.4">
      <c r="A22" s="14"/>
      <c r="B22" s="14"/>
      <c r="C22" s="14"/>
      <c r="D22" s="14"/>
      <c r="E22" s="14"/>
    </row>
    <row r="23" spans="1:5" x14ac:dyDescent="0.4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zoomScale="55" zoomScaleNormal="55" workbookViewId="0">
      <selection activeCell="C7" sqref="C7"/>
    </sheetView>
  </sheetViews>
  <sheetFormatPr defaultRowHeight="17.399999999999999" x14ac:dyDescent="0.4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 x14ac:dyDescent="0.4">
      <c r="C1" t="s">
        <v>0</v>
      </c>
      <c r="D1" s="21" t="s">
        <v>37</v>
      </c>
    </row>
    <row r="4" spans="3:13" x14ac:dyDescent="0.4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 x14ac:dyDescent="0.4">
      <c r="C5" s="22">
        <v>45260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 x14ac:dyDescent="0.4">
      <c r="C6" s="22">
        <v>45260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 x14ac:dyDescent="0.4">
      <c r="C7" s="22">
        <v>45771</v>
      </c>
      <c r="D7" s="10" t="s">
        <v>16</v>
      </c>
      <c r="E7" s="10">
        <v>2</v>
      </c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 x14ac:dyDescent="0.4">
      <c r="C8" s="22">
        <v>45771</v>
      </c>
      <c r="D8" s="10" t="s">
        <v>17</v>
      </c>
      <c r="E8" s="10">
        <v>2</v>
      </c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 x14ac:dyDescent="0.4">
      <c r="C9" s="22">
        <v>45771</v>
      </c>
      <c r="D9" s="10" t="s">
        <v>17</v>
      </c>
      <c r="E9" s="10">
        <v>2</v>
      </c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 x14ac:dyDescent="0.4">
      <c r="C10" s="22">
        <v>45771</v>
      </c>
      <c r="D10" s="10" t="s">
        <v>16</v>
      </c>
      <c r="E10" s="10">
        <v>2</v>
      </c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 x14ac:dyDescent="0.4">
      <c r="C11" s="22">
        <v>45771</v>
      </c>
      <c r="D11" s="10" t="s">
        <v>15</v>
      </c>
      <c r="E11" s="10">
        <v>2</v>
      </c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 x14ac:dyDescent="0.4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 x14ac:dyDescent="0.4">
      <c r="C13" s="10"/>
      <c r="D13" s="10"/>
      <c r="E13" s="10"/>
      <c r="F13" s="10"/>
      <c r="G13" s="10"/>
      <c r="H13" s="10"/>
      <c r="I13" s="10"/>
    </row>
    <row r="14" spans="3:13" x14ac:dyDescent="0.4">
      <c r="C14" s="10"/>
      <c r="D14" s="10"/>
      <c r="E14" s="10"/>
      <c r="F14" s="10"/>
      <c r="G14" s="10"/>
      <c r="H14" s="10"/>
      <c r="I14" s="10"/>
    </row>
    <row r="15" spans="3:13" x14ac:dyDescent="0.4">
      <c r="C15" s="10"/>
      <c r="D15" s="10"/>
      <c r="E15" s="10"/>
      <c r="F15" s="10"/>
      <c r="G15" s="10"/>
      <c r="H15" s="10"/>
      <c r="I15" s="10"/>
    </row>
    <row r="16" spans="3:13" x14ac:dyDescent="0.4">
      <c r="C16" s="10"/>
      <c r="D16" s="10"/>
      <c r="E16" s="10"/>
      <c r="F16" s="10"/>
      <c r="G16" s="10"/>
      <c r="H16" s="10"/>
      <c r="I16" s="10"/>
    </row>
    <row r="17" spans="3:9" x14ac:dyDescent="0.4">
      <c r="C17" s="10"/>
      <c r="D17" s="10"/>
      <c r="E17" s="10"/>
      <c r="F17" s="10"/>
      <c r="G17" s="10"/>
      <c r="H17" s="10"/>
      <c r="I17" s="10"/>
    </row>
    <row r="18" spans="3:9" x14ac:dyDescent="0.4">
      <c r="C18" s="10"/>
      <c r="D18" s="10"/>
      <c r="E18" s="10"/>
      <c r="F18" s="10"/>
      <c r="G18" s="10"/>
      <c r="H18" s="10"/>
      <c r="I18" s="10"/>
    </row>
    <row r="19" spans="3:9" x14ac:dyDescent="0.4">
      <c r="C19" s="10"/>
      <c r="D19" s="10"/>
      <c r="E19" s="10"/>
      <c r="F19" s="10"/>
      <c r="G19" s="10"/>
      <c r="H19" s="10"/>
      <c r="I19" s="10"/>
    </row>
    <row r="20" spans="3:9" x14ac:dyDescent="0.4">
      <c r="C20" s="10"/>
      <c r="D20" s="10"/>
      <c r="E20" s="10"/>
      <c r="F20" s="10"/>
      <c r="G20" s="10"/>
      <c r="H20" s="10"/>
      <c r="I20" s="10"/>
    </row>
    <row r="21" spans="3:9" x14ac:dyDescent="0.4">
      <c r="C21" s="10"/>
      <c r="D21" s="10"/>
      <c r="E21" s="10"/>
      <c r="F21" s="10"/>
      <c r="G21" s="10"/>
      <c r="H21" s="10"/>
      <c r="I21" s="10"/>
    </row>
    <row r="22" spans="3:9" x14ac:dyDescent="0.4">
      <c r="C22" s="10"/>
      <c r="D22" s="10"/>
      <c r="E22" s="10"/>
      <c r="F22" s="10"/>
      <c r="G22" s="10"/>
      <c r="H22" s="10"/>
      <c r="I22" s="10"/>
    </row>
    <row r="23" spans="3:9" x14ac:dyDescent="0.4">
      <c r="C23" s="10"/>
      <c r="D23" s="10"/>
      <c r="E23" s="10"/>
      <c r="F23" s="10"/>
      <c r="G23" s="10"/>
      <c r="H23" s="10"/>
      <c r="I23" s="10"/>
    </row>
    <row r="24" spans="3:9" x14ac:dyDescent="0.4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지윤 장</cp:lastModifiedBy>
  <dcterms:created xsi:type="dcterms:W3CDTF">2023-08-09T00:13:15Z</dcterms:created>
  <dcterms:modified xsi:type="dcterms:W3CDTF">2025-04-23T18:52:53Z</dcterms:modified>
</cp:coreProperties>
</file>