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d19d7fdedc82ff8/바탕 화면/"/>
    </mc:Choice>
  </mc:AlternateContent>
  <xr:revisionPtr revIDLastSave="122" documentId="8_{DA15ADEF-D4BE-45A5-9774-AFE836CD4E39}" xr6:coauthVersionLast="47" xr6:coauthVersionMax="47" xr10:uidLastSave="{FA82484A-B1CB-4CF6-9FC9-81AB293B09B7}"/>
  <bookViews>
    <workbookView xWindow="-108" yWindow="-108" windowWidth="23256" windowHeight="12456" firstSheet="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3" l="1"/>
  <c r="B5" i="3"/>
  <c r="B6" i="3"/>
  <c r="B7" i="3"/>
  <c r="B8" i="3"/>
  <c r="B9" i="3"/>
  <c r="B10" i="3"/>
  <c r="B3" i="3"/>
  <c r="G15" i="3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16" i="3" a="1"/>
  <c r="H17" i="3" a="1"/>
  <c r="H23" i="3" a="1"/>
  <c r="H29" i="3" a="1"/>
  <c r="H35" i="3" a="1"/>
  <c r="H19" i="3" a="1"/>
  <c r="H31" i="3" a="1"/>
  <c r="H26" i="3" a="1"/>
  <c r="H38" i="3" a="1"/>
  <c r="H27" i="3" a="1"/>
  <c r="H33" i="3" a="1"/>
  <c r="H28" i="3" a="1"/>
  <c r="H34" i="3" a="1"/>
  <c r="H24" i="3" a="1"/>
  <c r="H18" i="3" a="1"/>
  <c r="H30" i="3" a="1"/>
  <c r="H36" i="3" a="1"/>
  <c r="H25" i="3" a="1"/>
  <c r="H37" i="3" a="1"/>
  <c r="H20" i="3" a="1"/>
  <c r="H32" i="3" a="1"/>
  <c r="H21" i="3" a="1"/>
  <c r="H39" i="3" a="1"/>
  <c r="H22" i="3" a="1"/>
  <c r="H40" i="3" a="1"/>
  <c r="H15" i="3" a="1"/>
  <c r="H40" i="3" l="1"/>
  <c r="H22" i="3"/>
  <c r="H39" i="3"/>
  <c r="H21" i="3"/>
  <c r="H32" i="3"/>
  <c r="H20" i="3"/>
  <c r="H37" i="3"/>
  <c r="H25" i="3"/>
  <c r="H36" i="3"/>
  <c r="H30" i="3"/>
  <c r="H18" i="3"/>
  <c r="H24" i="3"/>
  <c r="H34" i="3"/>
  <c r="H28" i="3"/>
  <c r="H33" i="3"/>
  <c r="H27" i="3"/>
  <c r="H38" i="3"/>
  <c r="H26" i="3"/>
  <c r="H31" i="3"/>
  <c r="H19" i="3"/>
  <c r="H35" i="3"/>
  <c r="H29" i="3"/>
  <c r="H23" i="3"/>
  <c r="H17" i="3"/>
  <c r="H16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0427BBD-5D0B-409F-A218-C1F138AA3495}" name="MS Access Database_Query" type="1" refreshedVersion="8" background="1">
    <dbPr connection="DSN=MS Access Database;DBQ=C:\OA\공연관리.accdb;DefaultDir=C:\OA;DriverId=25;FIL=MS Access;MaxBufferSize=2048;PageTimeout=5;" command="SELECT 공연예약.예약번호, 공연예약.공연이름, 공연예약.구분, 공연예약.가격, 공연예약.예매일자, 공연예약.예매수량, 공연예약.총금액_x000d__x000a_FROM `C:\OA\공연관리.accdb`.공연예약 공연예약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<sst xmlns="http://schemas.openxmlformats.org/spreadsheetml/2006/main" count="341" uniqueCount="80">
  <si>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</si>
  <si>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</si>
  <si>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</si>
  <si>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</si>
  <si>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</si>
  <si>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</si>
  <si>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</si>
  <si>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</si>
  <si>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</si>
  <si>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</si>
  <si>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</si>
  <si>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</si>
  <si>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</si>
  <si>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</si>
  <si>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</si>
  <si>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</si>
  <si>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</si>
  <si>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</si>
  <si>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</si>
  <si>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</si>
  <si>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</si>
  <si>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</si>
  <si>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</si>
  <si>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</si>
  <si>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</si>
  <si>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</si>
  <si>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</si>
  <si>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</si>
  <si>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</si>
  <si>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</si>
  <si>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</si>
  <si>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</si>
  <si>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</si>
  <si>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</si>
  <si>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</si>
  <si>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</si>
  <si>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</si>
  <si>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</si>
  <si>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</si>
  <si>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</si>
  <si>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</si>
  <si>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</si>
  <si>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</si>
  <si>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</si>
  <si>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</si>
  <si>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</si>
  <si>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</si>
  <si>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총합계</t>
  </si>
  <si>
    <t>2월</t>
  </si>
  <si>
    <t>4월</t>
  </si>
  <si>
    <t>5월</t>
  </si>
  <si>
    <t>6월</t>
  </si>
  <si>
    <t>8월</t>
  </si>
  <si>
    <t>값</t>
  </si>
  <si>
    <t>1사분기</t>
  </si>
  <si>
    <t>2사분기</t>
  </si>
  <si>
    <t>3사분기</t>
  </si>
  <si>
    <t>분기</t>
  </si>
  <si>
    <t>예매일자1</t>
  </si>
  <si>
    <t>1사분기 최대 : 예매수량</t>
  </si>
  <si>
    <t>1사분기 최대 : 총금액</t>
  </si>
  <si>
    <t>1사분기 최소 : 예매수량</t>
  </si>
  <si>
    <t>1사분기 최소 : 총금액</t>
  </si>
  <si>
    <t>2사분기 최대 : 예매수량</t>
  </si>
  <si>
    <t>2사분기 최대 : 총금액</t>
  </si>
  <si>
    <t>2사분기 최소 : 예매수량</t>
  </si>
  <si>
    <t>2사분기 최소 : 총금액</t>
  </si>
  <si>
    <t>3사분기 최대 : 예매수량</t>
  </si>
  <si>
    <t>3사분기 최대 : 총금액</t>
  </si>
  <si>
    <t>3사분기 최소 : 예매수량</t>
  </si>
  <si>
    <t>3사분기 최소 : 총금액</t>
  </si>
  <si>
    <t>***</t>
  </si>
  <si>
    <t>최대 : 예매수량</t>
  </si>
  <si>
    <t>전체 최대 : 예매수량</t>
  </si>
  <si>
    <t>최대 : 총금액</t>
  </si>
  <si>
    <t>전체 최대 : 총금액</t>
  </si>
  <si>
    <t>구분</t>
    <phoneticPr fontId="1" type="noConversion"/>
  </si>
  <si>
    <t>총금액</t>
    <phoneticPr fontId="1" type="noConversion"/>
  </si>
  <si>
    <t>예매수량</t>
    <phoneticPr fontId="1" type="noConversion"/>
  </si>
  <si>
    <t>7080콘서트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</si>
</sst>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[Red][&gt;=100]&quot;[대강당]&quot;* 0;[&gt;=70]&quot;[중강당]&quot;* 0;&quot;[소강당]&quot;* 0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176" fontId="0" fillId="0" borderId="8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NumberFormat="1" applyBorder="1">
      <alignment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74-4C52-9C4D-77E5F247E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B0D20D05-9C45-B549-7379-045CF4DA896C}"/>
            </a:ext>
          </a:extLst>
        </xdr:cNvPr>
        <xdr:cNvSpPr/>
      </xdr:nvSpPr>
      <xdr:spPr>
        <a:xfrm>
          <a:off x="1798320" y="2667000"/>
          <a:ext cx="99060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  <a:endParaRPr lang="en-US" altLang="ko-KR" sz="1100"/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61275895-4394-75C4-7999-74FF2B6E6A77}"/>
            </a:ext>
          </a:extLst>
        </xdr:cNvPr>
        <xdr:cNvSpPr/>
      </xdr:nvSpPr>
      <xdr:spPr>
        <a:xfrm>
          <a:off x="2788920" y="2667000"/>
          <a:ext cx="99822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</xdr:row>
          <xdr:rowOff>22860</xdr:rowOff>
        </xdr:from>
        <xdr:to>
          <xdr:col>8</xdr:col>
          <xdr:colOff>845820</xdr:colOff>
          <xdr:row>2</xdr:row>
          <xdr:rowOff>106680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AEMIN LEE" refreshedDate="45785.731236805557" backgroundQuery="1" createdVersion="8" refreshedVersion="8" minRefreshableVersion="3" recordCount="26" xr:uid="{0B8522A6-C3B3-45A1-96DF-00893A9CCC43}">
  <cacheSource type="external" connectionId="1"/>
  <cacheFields count="9">
    <cacheField name="예약번호" numFmtId="0" sqlType="4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 sqlType="-9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 sqlType="-9">
      <sharedItems count="4">
        <s v="콘서트"/>
        <s v="무용"/>
        <s v="가족극"/>
        <s v="뮤지컬"/>
      </sharedItems>
    </cacheField>
    <cacheField name="가격" numFmtId="0" sqlType="8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 sqlType="11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 sqlType="8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 sqlType="8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83C7DEF-8D9D-4CD8-8827-3F981B873B51}" name="피벗 테이블1" cacheId="0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37" firstHeaderRow="1" firstDataRow="2" firstDataCol="3" rowPageCount="1" colPageCount="1"/>
  <pivotFields count="9">
    <pivotField compact="0" showAll="0"/>
    <pivotField axis="axisCol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multipleItemSelectionAllowed="1" showAll="0">
      <items count="5">
        <item h="1" x="2"/>
        <item h="1" x="1"/>
        <item x="3"/>
        <item h="1" x="0"/>
        <item t="default"/>
      </items>
    </pivotField>
    <pivotField compact="0" showAll="0"/>
    <pivotField compact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howAll="0"/>
    <pivotField dataField="1" compact="0" showAll="0"/>
    <pivotField name="예매일자1" axis="axisRow" compact="0" showAll="0" maxSubtotal="1" minSubtotal="1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max"/>
        <item t="min"/>
      </items>
    </pivotField>
    <pivotField name="분기" axis="axisRow" compact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hier="-1"/>
  </pageFields>
  <dataFields count="2">
    <dataField name="최대 : 예매수량" fld="5" subtotal="max" baseField="8" baseItem="0" numFmtId="41"/>
    <dataField name="최대 : 총금액" fld="6" subtotal="max" baseField="8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zoomScale="70" zoomScaleNormal="70" workbookViewId="0">
      <selection activeCell="K9" sqref="K9"/>
    </sheetView>
  </sheetViews>
  <sheetFormatPr defaultRowHeight="17.399999999999999" x14ac:dyDescent="0.4"/>
  <cols>
    <col min="1" max="1" width="12.59765625" customWidth="1"/>
    <col min="3" max="3" width="13" bestFit="1" customWidth="1"/>
    <col min="6" max="6" width="10.8984375" bestFit="1" customWidth="1"/>
  </cols>
  <sheetData>
    <row r="1" spans="1:6" x14ac:dyDescent="0.4">
      <c r="A1" t="s">
        <v>0</v>
      </c>
    </row>
    <row r="2" spans="1:6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4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 x14ac:dyDescent="0.4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 x14ac:dyDescent="0.4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 x14ac:dyDescent="0.4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 x14ac:dyDescent="0.4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 x14ac:dyDescent="0.4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 x14ac:dyDescent="0.4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 x14ac:dyDescent="0.4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 x14ac:dyDescent="0.4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 x14ac:dyDescent="0.4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 x14ac:dyDescent="0.4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 x14ac:dyDescent="0.4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 x14ac:dyDescent="0.4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 x14ac:dyDescent="0.4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 x14ac:dyDescent="0.4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 x14ac:dyDescent="0.4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 x14ac:dyDescent="0.4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 x14ac:dyDescent="0.4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 x14ac:dyDescent="0.4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 x14ac:dyDescent="0.4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 x14ac:dyDescent="0.4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 x14ac:dyDescent="0.4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 x14ac:dyDescent="0.4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 x14ac:dyDescent="0.4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 x14ac:dyDescent="0.4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 x14ac:dyDescent="0.4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 x14ac:dyDescent="0.4">
      <c r="A30" t="s">
        <v>46</v>
      </c>
    </row>
    <row r="31" spans="1:6" x14ac:dyDescent="0.4">
      <c r="A31" t="b">
        <f>AND(DAY($A3)&gt;=20,$E3&gt;=AVERAGE($E$3:$E$28))</f>
        <v>0</v>
      </c>
    </row>
    <row r="34" spans="1:6" x14ac:dyDescent="0.4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 x14ac:dyDescent="0.4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 x14ac:dyDescent="0.4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 x14ac:dyDescent="0.4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 x14ac:dyDescent="0.4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J15" sqref="J15"/>
    </sheetView>
  </sheetViews>
  <sheetFormatPr defaultRowHeight="17.399999999999999" x14ac:dyDescent="0.4"/>
  <cols>
    <col min="2" max="2" width="14.69921875" customWidth="1"/>
    <col min="4" max="4" width="17" customWidth="1"/>
    <col min="5" max="5" width="10.69921875" customWidth="1"/>
  </cols>
  <sheetData>
    <row r="2" spans="2:5" ht="18" thickBot="1" x14ac:dyDescent="0.45">
      <c r="B2" t="s">
        <v>0</v>
      </c>
    </row>
    <row r="3" spans="2:5" x14ac:dyDescent="0.4">
      <c r="B3" s="23" t="s">
        <v>3</v>
      </c>
      <c r="C3" s="24" t="s">
        <v>4</v>
      </c>
      <c r="D3" s="24" t="s">
        <v>19</v>
      </c>
      <c r="E3" s="25" t="s">
        <v>6</v>
      </c>
    </row>
    <row r="4" spans="2:5" x14ac:dyDescent="0.4">
      <c r="B4" s="26" t="s">
        <v>17</v>
      </c>
      <c r="C4" s="27">
        <v>43000</v>
      </c>
      <c r="D4" s="27">
        <v>59</v>
      </c>
      <c r="E4" s="30">
        <f t="shared" ref="E4:E11" si="0">C4*D4</f>
        <v>2537000</v>
      </c>
    </row>
    <row r="5" spans="2:5" x14ac:dyDescent="0.4">
      <c r="B5" s="26" t="s">
        <v>12</v>
      </c>
      <c r="C5" s="27">
        <v>31000</v>
      </c>
      <c r="D5" s="27">
        <v>56</v>
      </c>
      <c r="E5" s="30">
        <f t="shared" si="0"/>
        <v>1736000</v>
      </c>
    </row>
    <row r="6" spans="2:5" x14ac:dyDescent="0.4">
      <c r="B6" s="26" t="s">
        <v>16</v>
      </c>
      <c r="C6" s="27">
        <v>19900</v>
      </c>
      <c r="D6" s="27">
        <v>54</v>
      </c>
      <c r="E6" s="30">
        <f t="shared" si="0"/>
        <v>1074600</v>
      </c>
    </row>
    <row r="7" spans="2:5" x14ac:dyDescent="0.4">
      <c r="B7" s="26" t="s">
        <v>10</v>
      </c>
      <c r="C7" s="27">
        <v>23000</v>
      </c>
      <c r="D7" s="27">
        <v>40</v>
      </c>
      <c r="E7" s="30">
        <f t="shared" si="0"/>
        <v>920000</v>
      </c>
    </row>
    <row r="8" spans="2:5" x14ac:dyDescent="0.4">
      <c r="B8" s="26" t="s">
        <v>13</v>
      </c>
      <c r="C8" s="27">
        <v>16000</v>
      </c>
      <c r="D8" s="27">
        <v>37</v>
      </c>
      <c r="E8" s="30">
        <f t="shared" si="0"/>
        <v>592000</v>
      </c>
    </row>
    <row r="9" spans="2:5" x14ac:dyDescent="0.4">
      <c r="B9" s="26" t="s">
        <v>15</v>
      </c>
      <c r="C9" s="27">
        <v>35000</v>
      </c>
      <c r="D9" s="27">
        <v>27</v>
      </c>
      <c r="E9" s="30">
        <f t="shared" si="0"/>
        <v>945000</v>
      </c>
    </row>
    <row r="10" spans="2:5" x14ac:dyDescent="0.4">
      <c r="B10" s="26" t="s">
        <v>8</v>
      </c>
      <c r="C10" s="27">
        <v>15000</v>
      </c>
      <c r="D10" s="27">
        <v>27</v>
      </c>
      <c r="E10" s="30">
        <f t="shared" si="0"/>
        <v>405000</v>
      </c>
    </row>
    <row r="11" spans="2:5" ht="18" thickBot="1" x14ac:dyDescent="0.45">
      <c r="B11" s="28" t="s">
        <v>18</v>
      </c>
      <c r="C11" s="29">
        <v>21000</v>
      </c>
      <c r="D11" s="29">
        <v>17</v>
      </c>
      <c r="E11" s="31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zoomScale="90" zoomScaleNormal="90" workbookViewId="0">
      <selection activeCell="B3" sqref="B3:B10"/>
    </sheetView>
  </sheetViews>
  <sheetFormatPr defaultRowHeight="17.399999999999999" x14ac:dyDescent="0.4"/>
  <cols>
    <col min="1" max="1" width="14.5" customWidth="1"/>
    <col min="2" max="2" width="12.3984375" bestFit="1" customWidth="1"/>
    <col min="3" max="3" width="14.19921875" customWidth="1"/>
    <col min="4" max="4" width="14.69921875" customWidth="1"/>
    <col min="5" max="5" width="17.59765625" customWidth="1"/>
    <col min="6" max="6" width="17.3984375" customWidth="1"/>
    <col min="7" max="7" width="12.69921875" customWidth="1"/>
    <col min="8" max="8" width="9.8984375" bestFit="1" customWidth="1"/>
  </cols>
  <sheetData>
    <row r="1" spans="1:8" x14ac:dyDescent="0.4">
      <c r="A1" t="s">
        <v>20</v>
      </c>
      <c r="D1" t="s">
        <v>21</v>
      </c>
    </row>
    <row r="2" spans="1:8" x14ac:dyDescent="0.4">
      <c r="A2" s="3" t="s">
        <v>3</v>
      </c>
      <c r="B2" s="12" t="s">
        <v>22</v>
      </c>
      <c r="D2" s="3" t="s">
        <v>23</v>
      </c>
      <c r="E2" s="12" t="s">
        <v>24</v>
      </c>
    </row>
    <row r="3" spans="1:8" x14ac:dyDescent="0.4">
      <c r="A3" s="3" t="s">
        <v>79</v>
      </c>
      <c r="B3" s="13">
        <f>AVERAGEIFS($F$15:$F$40,$A$15:$A$40,$A3,$E$15:$E$40,"&gt;=5")</f>
        <v>367500</v>
      </c>
      <c r="D3" s="3">
        <v>4</v>
      </c>
      <c r="E3" s="10"/>
    </row>
    <row r="4" spans="1:8" x14ac:dyDescent="0.4">
      <c r="A4" s="3" t="s">
        <v>16</v>
      </c>
      <c r="B4" s="13">
        <f t="shared" ref="B4:B10" si="0">AVERAGEIFS($F$15:$F$40,$A$15:$A$40,$A4,$E$15:$E$40,"&gt;=5")</f>
        <v>268650</v>
      </c>
      <c r="D4" s="3">
        <v>5</v>
      </c>
      <c r="E4" s="10"/>
    </row>
    <row r="5" spans="1:8" x14ac:dyDescent="0.4">
      <c r="A5" s="3" t="s">
        <v>17</v>
      </c>
      <c r="B5" s="13">
        <f t="shared" si="0"/>
        <v>1182500</v>
      </c>
      <c r="D5" s="3">
        <v>6</v>
      </c>
      <c r="E5" s="10"/>
    </row>
    <row r="6" spans="1:8" x14ac:dyDescent="0.4">
      <c r="A6" s="3" t="s">
        <v>18</v>
      </c>
      <c r="B6" s="13">
        <f t="shared" si="0"/>
        <v>315000</v>
      </c>
    </row>
    <row r="7" spans="1:8" x14ac:dyDescent="0.4">
      <c r="A7" s="3" t="s">
        <v>8</v>
      </c>
      <c r="B7" s="13">
        <f t="shared" si="0"/>
        <v>180000</v>
      </c>
      <c r="D7" s="42" t="s">
        <v>25</v>
      </c>
      <c r="E7" s="43"/>
      <c r="F7" s="44"/>
    </row>
    <row r="8" spans="1:8" x14ac:dyDescent="0.4">
      <c r="A8" s="3" t="s">
        <v>10</v>
      </c>
      <c r="B8" s="13">
        <f t="shared" si="0"/>
        <v>437000</v>
      </c>
      <c r="D8" s="45"/>
      <c r="E8" s="46"/>
      <c r="F8" s="47"/>
    </row>
    <row r="9" spans="1:8" x14ac:dyDescent="0.4">
      <c r="A9" s="3" t="s">
        <v>12</v>
      </c>
      <c r="B9" s="13">
        <f t="shared" si="0"/>
        <v>558000</v>
      </c>
    </row>
    <row r="10" spans="1:8" x14ac:dyDescent="0.4">
      <c r="A10" s="3" t="s">
        <v>13</v>
      </c>
      <c r="B10" s="13">
        <f t="shared" si="0"/>
        <v>280000</v>
      </c>
      <c r="D10" s="14"/>
      <c r="E10" s="14"/>
    </row>
    <row r="11" spans="1:8" x14ac:dyDescent="0.4">
      <c r="D11" s="14"/>
      <c r="E11" s="14"/>
    </row>
    <row r="13" spans="1:8" x14ac:dyDescent="0.4">
      <c r="A13" t="s">
        <v>26</v>
      </c>
    </row>
    <row r="14" spans="1:8" x14ac:dyDescent="0.4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 x14ac:dyDescent="0.4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>
        <f>IF(LEFT($B15,1)="M","뮤지컬",)</f>
        <v>0</v>
      </c>
      <c r="H15" s="16" t="str" cm="1">
        <f t="array" ref="H15">fn할인액($B15, $F15)</f>
        <v/>
      </c>
    </row>
    <row r="16" spans="1:8" x14ac:dyDescent="0.4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/>
      <c r="H16" s="16" cm="1">
        <f t="array" ref="H16">fn할인액($B16, $F16)</f>
        <v>56715</v>
      </c>
    </row>
    <row r="17" spans="1:8" x14ac:dyDescent="0.4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/>
      <c r="H17" s="16" cm="1">
        <f t="array" ref="H17">fn할인액($B17, $F17)</f>
        <v>124700</v>
      </c>
    </row>
    <row r="18" spans="1:8" x14ac:dyDescent="0.4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/>
      <c r="H18" s="16" t="str" cm="1">
        <f t="array" ref="H18">fn할인액($B18, $F18)</f>
        <v/>
      </c>
    </row>
    <row r="19" spans="1:8" x14ac:dyDescent="0.4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/>
      <c r="H19" s="16" t="str" cm="1">
        <f t="array" ref="H19">fn할인액($B19, $F19)</f>
        <v/>
      </c>
    </row>
    <row r="20" spans="1:8" x14ac:dyDescent="0.4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/>
      <c r="H20" s="16" cm="1">
        <f t="array" ref="H20">fn할인액($B20, $F20)</f>
        <v>35000</v>
      </c>
    </row>
    <row r="21" spans="1:8" x14ac:dyDescent="0.4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/>
      <c r="H21" s="16" t="str" cm="1">
        <f t="array" ref="H21">fn할인액($B21, $F21)</f>
        <v/>
      </c>
    </row>
    <row r="22" spans="1:8" x14ac:dyDescent="0.4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/>
      <c r="H22" s="16" cm="1">
        <f t="array" ref="H22">fn할인액($B22, $F22)</f>
        <v>125550</v>
      </c>
    </row>
    <row r="23" spans="1:8" x14ac:dyDescent="0.4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/>
      <c r="H23" s="16" t="str" cm="1">
        <f t="array" ref="H23">fn할인액($B23, $F23)</f>
        <v/>
      </c>
    </row>
    <row r="24" spans="1:8" x14ac:dyDescent="0.4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/>
      <c r="H24" s="16" t="str" cm="1">
        <f t="array" ref="H24">fn할인액($B24, $F24)</f>
        <v/>
      </c>
    </row>
    <row r="25" spans="1:8" x14ac:dyDescent="0.4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/>
      <c r="H25" s="16" cm="1">
        <f t="array" ref="H25">fn할인액($B25, $F25)</f>
        <v>62685</v>
      </c>
    </row>
    <row r="26" spans="1:8" x14ac:dyDescent="0.4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/>
      <c r="H26" s="16" cm="1">
        <f t="array" ref="H26">fn할인액($B26, $F26)</f>
        <v>111800</v>
      </c>
    </row>
    <row r="27" spans="1:8" x14ac:dyDescent="0.4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/>
      <c r="H27" s="16" t="str" cm="1">
        <f t="array" ref="H27">fn할인액($B27, $F27)</f>
        <v/>
      </c>
    </row>
    <row r="28" spans="1:8" x14ac:dyDescent="0.4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/>
      <c r="H28" s="16" t="str" cm="1">
        <f t="array" ref="H28">fn할인액($B28, $F28)</f>
        <v/>
      </c>
    </row>
    <row r="29" spans="1:8" x14ac:dyDescent="0.4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/>
      <c r="H29" s="16" t="str" cm="1">
        <f t="array" ref="H29">fn할인액($B29, $F29)</f>
        <v/>
      </c>
    </row>
    <row r="30" spans="1:8" x14ac:dyDescent="0.4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/>
      <c r="H30" s="16" t="str" cm="1">
        <f t="array" ref="H30">fn할인액($B30, $F30)</f>
        <v/>
      </c>
    </row>
    <row r="31" spans="1:8" x14ac:dyDescent="0.4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/>
      <c r="H31" s="16" t="str" cm="1">
        <f t="array" ref="H31">fn할인액($B31, $F31)</f>
        <v/>
      </c>
    </row>
    <row r="32" spans="1:8" x14ac:dyDescent="0.4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/>
      <c r="H32" s="16" t="str" cm="1">
        <f t="array" ref="H32">fn할인액($B32, $F32)</f>
        <v/>
      </c>
    </row>
    <row r="33" spans="1:8" x14ac:dyDescent="0.4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/>
      <c r="H33" s="16" cm="1">
        <f t="array" ref="H33">fn할인액($B33, $F33)</f>
        <v>38500</v>
      </c>
    </row>
    <row r="34" spans="1:8" x14ac:dyDescent="0.4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/>
      <c r="H34" s="16" cm="1">
        <f t="array" ref="H34">fn할인액($B34, $F34)</f>
        <v>97650</v>
      </c>
    </row>
    <row r="35" spans="1:8" x14ac:dyDescent="0.4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/>
      <c r="H35" s="16" t="str" cm="1">
        <f t="array" ref="H35">fn할인액($B35, $F35)</f>
        <v/>
      </c>
    </row>
    <row r="36" spans="1:8" x14ac:dyDescent="0.4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/>
      <c r="H36" s="16" t="str" cm="1">
        <f t="array" ref="H36">fn할인액($B36, $F36)</f>
        <v/>
      </c>
    </row>
    <row r="37" spans="1:8" x14ac:dyDescent="0.4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/>
      <c r="H37" s="16" t="str" cm="1">
        <f t="array" ref="H37">fn할인액($B37, $F37)</f>
        <v/>
      </c>
    </row>
    <row r="38" spans="1:8" x14ac:dyDescent="0.4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/>
      <c r="H38" s="16" t="str" cm="1">
        <f t="array" ref="H38">fn할인액($B38, $F38)</f>
        <v/>
      </c>
    </row>
    <row r="39" spans="1:8" x14ac:dyDescent="0.4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/>
      <c r="H39" s="16" t="str" cm="1">
        <f t="array" ref="H39">fn할인액($B39, $F39)</f>
        <v/>
      </c>
    </row>
    <row r="40" spans="1:8" x14ac:dyDescent="0.4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/>
      <c r="H40" s="16" t="str" cm="1">
        <f t="array" ref="H40">fn할인액($B40, $F40)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workbookViewId="0">
      <selection activeCell="E4" sqref="E4"/>
    </sheetView>
  </sheetViews>
  <sheetFormatPr defaultRowHeight="17.399999999999999" x14ac:dyDescent="0.4"/>
  <cols>
    <col min="1" max="1" width="24.09765625" bestFit="1" customWidth="1"/>
    <col min="2" max="2" width="11.19921875" bestFit="1" customWidth="1"/>
    <col min="3" max="3" width="14.09765625" bestFit="1" customWidth="1"/>
    <col min="4" max="5" width="12.59765625" bestFit="1" customWidth="1"/>
    <col min="6" max="6" width="9.296875" bestFit="1" customWidth="1"/>
    <col min="7" max="11" width="12.59765625" bestFit="1" customWidth="1"/>
    <col min="12" max="12" width="10.8984375" bestFit="1" customWidth="1"/>
    <col min="13" max="13" width="8.3984375" bestFit="1" customWidth="1"/>
    <col min="14" max="14" width="14.19921875" bestFit="1" customWidth="1"/>
    <col min="15" max="15" width="12.296875" bestFit="1" customWidth="1"/>
    <col min="16" max="16" width="14.19921875" bestFit="1" customWidth="1"/>
    <col min="17" max="17" width="12.296875" bestFit="1" customWidth="1"/>
    <col min="18" max="18" width="18.796875" bestFit="1" customWidth="1"/>
    <col min="19" max="19" width="16.8984375" bestFit="1" customWidth="1"/>
  </cols>
  <sheetData>
    <row r="2" spans="1:6" x14ac:dyDescent="0.4">
      <c r="A2" s="32" t="s">
        <v>2</v>
      </c>
      <c r="B2" t="s">
        <v>11</v>
      </c>
    </row>
    <row r="4" spans="1:6" x14ac:dyDescent="0.4">
      <c r="A4" s="33"/>
      <c r="B4" s="33"/>
      <c r="C4" s="33"/>
      <c r="D4" s="34" t="s">
        <v>3</v>
      </c>
      <c r="E4" s="33"/>
      <c r="F4" s="33"/>
    </row>
    <row r="5" spans="1:6" x14ac:dyDescent="0.4">
      <c r="A5" s="34" t="s">
        <v>57</v>
      </c>
      <c r="B5" s="34" t="s">
        <v>58</v>
      </c>
      <c r="C5" s="34" t="s">
        <v>53</v>
      </c>
      <c r="D5" s="35" t="s">
        <v>12</v>
      </c>
      <c r="E5" s="35" t="s">
        <v>16</v>
      </c>
      <c r="F5" s="35" t="s">
        <v>47</v>
      </c>
    </row>
    <row r="6" spans="1:6" x14ac:dyDescent="0.4">
      <c r="A6" s="33" t="s">
        <v>54</v>
      </c>
      <c r="B6" s="33"/>
      <c r="C6" s="33"/>
      <c r="D6" s="36"/>
      <c r="E6" s="36"/>
      <c r="F6" s="36"/>
    </row>
    <row r="7" spans="1:6" x14ac:dyDescent="0.4">
      <c r="A7" s="33"/>
      <c r="B7" s="33" t="s">
        <v>48</v>
      </c>
      <c r="C7" s="33"/>
      <c r="D7" s="36"/>
      <c r="E7" s="36"/>
      <c r="F7" s="36"/>
    </row>
    <row r="8" spans="1:6" x14ac:dyDescent="0.4">
      <c r="A8" s="33"/>
      <c r="B8" s="33"/>
      <c r="C8" s="33" t="s">
        <v>72</v>
      </c>
      <c r="D8" s="36">
        <v>27</v>
      </c>
      <c r="E8" s="36">
        <v>21</v>
      </c>
      <c r="F8" s="36">
        <v>27</v>
      </c>
    </row>
    <row r="9" spans="1:6" x14ac:dyDescent="0.4">
      <c r="A9" s="33"/>
      <c r="B9" s="33"/>
      <c r="C9" s="33" t="s">
        <v>74</v>
      </c>
      <c r="D9" s="36">
        <v>837000</v>
      </c>
      <c r="E9" s="36">
        <v>417900</v>
      </c>
      <c r="F9" s="36">
        <v>837000</v>
      </c>
    </row>
    <row r="10" spans="1:6" x14ac:dyDescent="0.4">
      <c r="A10" s="33" t="s">
        <v>59</v>
      </c>
      <c r="B10" s="33"/>
      <c r="C10" s="33"/>
      <c r="D10" s="36">
        <v>27</v>
      </c>
      <c r="E10" s="36">
        <v>21</v>
      </c>
      <c r="F10" s="36">
        <v>27</v>
      </c>
    </row>
    <row r="11" spans="1:6" x14ac:dyDescent="0.4">
      <c r="A11" s="33" t="s">
        <v>60</v>
      </c>
      <c r="B11" s="33"/>
      <c r="C11" s="33"/>
      <c r="D11" s="36">
        <v>837000</v>
      </c>
      <c r="E11" s="36">
        <v>417900</v>
      </c>
      <c r="F11" s="36">
        <v>837000</v>
      </c>
    </row>
    <row r="12" spans="1:6" x14ac:dyDescent="0.4">
      <c r="A12" s="33" t="s">
        <v>61</v>
      </c>
      <c r="B12" s="33"/>
      <c r="C12" s="33"/>
      <c r="D12" s="36">
        <v>27</v>
      </c>
      <c r="E12" s="36">
        <v>21</v>
      </c>
      <c r="F12" s="36">
        <v>21</v>
      </c>
    </row>
    <row r="13" spans="1:6" x14ac:dyDescent="0.4">
      <c r="A13" s="33" t="s">
        <v>62</v>
      </c>
      <c r="B13" s="33"/>
      <c r="C13" s="33"/>
      <c r="D13" s="36">
        <v>837000</v>
      </c>
      <c r="E13" s="36">
        <v>417900</v>
      </c>
      <c r="F13" s="36">
        <v>417900</v>
      </c>
    </row>
    <row r="14" spans="1:6" x14ac:dyDescent="0.4">
      <c r="A14" s="33" t="s">
        <v>55</v>
      </c>
      <c r="B14" s="33"/>
      <c r="C14" s="33"/>
      <c r="D14" s="36"/>
      <c r="E14" s="36"/>
      <c r="F14" s="36"/>
    </row>
    <row r="15" spans="1:6" x14ac:dyDescent="0.4">
      <c r="A15" s="33"/>
      <c r="B15" s="33" t="s">
        <v>49</v>
      </c>
      <c r="C15" s="33"/>
      <c r="D15" s="36"/>
      <c r="E15" s="36"/>
      <c r="F15" s="36"/>
    </row>
    <row r="16" spans="1:6" x14ac:dyDescent="0.4">
      <c r="A16" s="33"/>
      <c r="B16" s="33"/>
      <c r="C16" s="33" t="s">
        <v>72</v>
      </c>
      <c r="D16" s="36">
        <v>6</v>
      </c>
      <c r="E16" s="36">
        <v>19</v>
      </c>
      <c r="F16" s="36">
        <v>19</v>
      </c>
    </row>
    <row r="17" spans="1:6" x14ac:dyDescent="0.4">
      <c r="A17" s="33"/>
      <c r="B17" s="33"/>
      <c r="C17" s="33" t="s">
        <v>74</v>
      </c>
      <c r="D17" s="36">
        <v>186000</v>
      </c>
      <c r="E17" s="36">
        <v>378100</v>
      </c>
      <c r="F17" s="36">
        <v>378100</v>
      </c>
    </row>
    <row r="18" spans="1:6" x14ac:dyDescent="0.4">
      <c r="A18" s="33"/>
      <c r="B18" s="33" t="s">
        <v>50</v>
      </c>
      <c r="C18" s="33"/>
      <c r="D18" s="36"/>
      <c r="E18" s="36"/>
      <c r="F18" s="36"/>
    </row>
    <row r="19" spans="1:6" x14ac:dyDescent="0.4">
      <c r="A19" s="33"/>
      <c r="B19" s="33"/>
      <c r="C19" s="33" t="s">
        <v>72</v>
      </c>
      <c r="D19" s="36">
        <v>21</v>
      </c>
      <c r="E19" s="36" t="s">
        <v>71</v>
      </c>
      <c r="F19" s="36">
        <v>21</v>
      </c>
    </row>
    <row r="20" spans="1:6" x14ac:dyDescent="0.4">
      <c r="A20" s="33"/>
      <c r="B20" s="33"/>
      <c r="C20" s="33" t="s">
        <v>74</v>
      </c>
      <c r="D20" s="36">
        <v>651000</v>
      </c>
      <c r="E20" s="36" t="s">
        <v>71</v>
      </c>
      <c r="F20" s="36">
        <v>651000</v>
      </c>
    </row>
    <row r="21" spans="1:6" x14ac:dyDescent="0.4">
      <c r="A21" s="33"/>
      <c r="B21" s="33" t="s">
        <v>51</v>
      </c>
      <c r="C21" s="33"/>
      <c r="D21" s="36"/>
      <c r="E21" s="36"/>
      <c r="F21" s="36"/>
    </row>
    <row r="22" spans="1:6" x14ac:dyDescent="0.4">
      <c r="A22" s="33"/>
      <c r="B22" s="33"/>
      <c r="C22" s="33" t="s">
        <v>72</v>
      </c>
      <c r="D22" s="36" t="s">
        <v>71</v>
      </c>
      <c r="E22" s="36">
        <v>9</v>
      </c>
      <c r="F22" s="36">
        <v>9</v>
      </c>
    </row>
    <row r="23" spans="1:6" x14ac:dyDescent="0.4">
      <c r="A23" s="33"/>
      <c r="B23" s="33"/>
      <c r="C23" s="33" t="s">
        <v>74</v>
      </c>
      <c r="D23" s="36" t="s">
        <v>71</v>
      </c>
      <c r="E23" s="36">
        <v>179100</v>
      </c>
      <c r="F23" s="36">
        <v>179100</v>
      </c>
    </row>
    <row r="24" spans="1:6" x14ac:dyDescent="0.4">
      <c r="A24" s="33" t="s">
        <v>63</v>
      </c>
      <c r="B24" s="33"/>
      <c r="C24" s="33"/>
      <c r="D24" s="36">
        <v>21</v>
      </c>
      <c r="E24" s="36">
        <v>19</v>
      </c>
      <c r="F24" s="36">
        <v>21</v>
      </c>
    </row>
    <row r="25" spans="1:6" x14ac:dyDescent="0.4">
      <c r="A25" s="33" t="s">
        <v>64</v>
      </c>
      <c r="B25" s="33"/>
      <c r="C25" s="33"/>
      <c r="D25" s="36">
        <v>651000</v>
      </c>
      <c r="E25" s="36">
        <v>378100</v>
      </c>
      <c r="F25" s="36">
        <v>651000</v>
      </c>
    </row>
    <row r="26" spans="1:6" x14ac:dyDescent="0.4">
      <c r="A26" s="33" t="s">
        <v>65</v>
      </c>
      <c r="B26" s="33"/>
      <c r="C26" s="33"/>
      <c r="D26" s="36">
        <v>2</v>
      </c>
      <c r="E26" s="36">
        <v>9</v>
      </c>
      <c r="F26" s="36">
        <v>2</v>
      </c>
    </row>
    <row r="27" spans="1:6" x14ac:dyDescent="0.4">
      <c r="A27" s="33" t="s">
        <v>66</v>
      </c>
      <c r="B27" s="33"/>
      <c r="C27" s="33"/>
      <c r="D27" s="36">
        <v>62000</v>
      </c>
      <c r="E27" s="36">
        <v>179100</v>
      </c>
      <c r="F27" s="36">
        <v>62000</v>
      </c>
    </row>
    <row r="28" spans="1:6" x14ac:dyDescent="0.4">
      <c r="A28" s="33" t="s">
        <v>56</v>
      </c>
      <c r="B28" s="33"/>
      <c r="C28" s="33"/>
      <c r="D28" s="36"/>
      <c r="E28" s="36"/>
      <c r="F28" s="36"/>
    </row>
    <row r="29" spans="1:6" x14ac:dyDescent="0.4">
      <c r="A29" s="33"/>
      <c r="B29" s="33" t="s">
        <v>52</v>
      </c>
      <c r="C29" s="33"/>
      <c r="D29" s="36"/>
      <c r="E29" s="36"/>
      <c r="F29" s="36"/>
    </row>
    <row r="30" spans="1:6" x14ac:dyDescent="0.4">
      <c r="A30" s="33"/>
      <c r="B30" s="33"/>
      <c r="C30" s="33" t="s">
        <v>72</v>
      </c>
      <c r="D30" s="36" t="s">
        <v>71</v>
      </c>
      <c r="E30" s="36">
        <v>5</v>
      </c>
      <c r="F30" s="36">
        <v>5</v>
      </c>
    </row>
    <row r="31" spans="1:6" x14ac:dyDescent="0.4">
      <c r="A31" s="33"/>
      <c r="B31" s="33"/>
      <c r="C31" s="33" t="s">
        <v>74</v>
      </c>
      <c r="D31" s="36" t="s">
        <v>71</v>
      </c>
      <c r="E31" s="36">
        <v>99500</v>
      </c>
      <c r="F31" s="36">
        <v>99500</v>
      </c>
    </row>
    <row r="32" spans="1:6" x14ac:dyDescent="0.4">
      <c r="A32" s="33" t="s">
        <v>67</v>
      </c>
      <c r="B32" s="33"/>
      <c r="C32" s="33"/>
      <c r="D32" s="36" t="s">
        <v>71</v>
      </c>
      <c r="E32" s="36">
        <v>5</v>
      </c>
      <c r="F32" s="36">
        <v>5</v>
      </c>
    </row>
    <row r="33" spans="1:6" x14ac:dyDescent="0.4">
      <c r="A33" s="33" t="s">
        <v>68</v>
      </c>
      <c r="B33" s="33"/>
      <c r="C33" s="33"/>
      <c r="D33" s="36" t="s">
        <v>71</v>
      </c>
      <c r="E33" s="36">
        <v>99500</v>
      </c>
      <c r="F33" s="36">
        <v>99500</v>
      </c>
    </row>
    <row r="34" spans="1:6" x14ac:dyDescent="0.4">
      <c r="A34" s="33" t="s">
        <v>69</v>
      </c>
      <c r="B34" s="33"/>
      <c r="C34" s="33"/>
      <c r="D34" s="36" t="s">
        <v>71</v>
      </c>
      <c r="E34" s="36">
        <v>5</v>
      </c>
      <c r="F34" s="36">
        <v>5</v>
      </c>
    </row>
    <row r="35" spans="1:6" x14ac:dyDescent="0.4">
      <c r="A35" s="33" t="s">
        <v>70</v>
      </c>
      <c r="B35" s="33"/>
      <c r="C35" s="33"/>
      <c r="D35" s="36" t="s">
        <v>71</v>
      </c>
      <c r="E35" s="36">
        <v>99500</v>
      </c>
      <c r="F35" s="36">
        <v>99500</v>
      </c>
    </row>
    <row r="36" spans="1:6" x14ac:dyDescent="0.4">
      <c r="A36" s="33" t="s">
        <v>73</v>
      </c>
      <c r="B36" s="33"/>
      <c r="C36" s="33"/>
      <c r="D36" s="36">
        <v>27</v>
      </c>
      <c r="E36" s="36">
        <v>21</v>
      </c>
      <c r="F36" s="36">
        <v>27</v>
      </c>
    </row>
    <row r="37" spans="1:6" x14ac:dyDescent="0.4">
      <c r="A37" s="33" t="s">
        <v>75</v>
      </c>
      <c r="B37" s="33"/>
      <c r="C37" s="33"/>
      <c r="D37" s="36">
        <v>837000</v>
      </c>
      <c r="E37" s="36">
        <v>417900</v>
      </c>
      <c r="F37" s="36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workbookViewId="0">
      <selection activeCell="N11" sqref="N11"/>
    </sheetView>
  </sheetViews>
  <sheetFormatPr defaultRowHeight="17.399999999999999" x14ac:dyDescent="0.4"/>
  <cols>
    <col min="1" max="1" width="2.19921875" customWidth="1"/>
    <col min="2" max="2" width="13.59765625" customWidth="1"/>
    <col min="4" max="4" width="12" customWidth="1"/>
    <col min="6" max="6" width="10" customWidth="1"/>
    <col min="7" max="7" width="10.8984375" bestFit="1" customWidth="1"/>
    <col min="8" max="8" width="2.19921875" customWidth="1"/>
  </cols>
  <sheetData>
    <row r="2" spans="2:11" x14ac:dyDescent="0.4">
      <c r="B2" t="s">
        <v>0</v>
      </c>
      <c r="I2" t="s">
        <v>45</v>
      </c>
    </row>
    <row r="3" spans="2:11" x14ac:dyDescent="0.4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76</v>
      </c>
      <c r="J3" s="3" t="s">
        <v>78</v>
      </c>
      <c r="K3" s="3" t="s">
        <v>77</v>
      </c>
    </row>
    <row r="4" spans="2:11" x14ac:dyDescent="0.4">
      <c r="B4" t="s">
        <v>13</v>
      </c>
      <c r="C4" t="s">
        <v>9</v>
      </c>
      <c r="D4" s="37">
        <v>43839</v>
      </c>
      <c r="E4" s="38">
        <v>16000</v>
      </c>
      <c r="F4">
        <v>5</v>
      </c>
      <c r="G4" s="38">
        <v>80000</v>
      </c>
      <c r="I4" s="10" t="s">
        <v>9</v>
      </c>
      <c r="J4" s="48">
        <v>11.75</v>
      </c>
      <c r="K4" s="39">
        <v>1869000</v>
      </c>
    </row>
    <row r="5" spans="2:11" x14ac:dyDescent="0.4">
      <c r="B5" t="s">
        <v>12</v>
      </c>
      <c r="C5" t="s">
        <v>11</v>
      </c>
      <c r="D5" s="37">
        <v>43862</v>
      </c>
      <c r="E5" s="38">
        <v>31000</v>
      </c>
      <c r="F5">
        <v>27</v>
      </c>
      <c r="G5" s="38">
        <v>837000</v>
      </c>
      <c r="I5" s="10" t="s">
        <v>11</v>
      </c>
      <c r="J5" s="48">
        <v>13.75</v>
      </c>
      <c r="K5" s="39">
        <v>2810600</v>
      </c>
    </row>
    <row r="6" spans="2:11" x14ac:dyDescent="0.4">
      <c r="B6" t="s">
        <v>18</v>
      </c>
      <c r="C6" t="s">
        <v>9</v>
      </c>
      <c r="D6" s="37">
        <v>43866</v>
      </c>
      <c r="E6" s="38">
        <v>21000</v>
      </c>
      <c r="F6">
        <v>15</v>
      </c>
      <c r="G6" s="38">
        <v>315000</v>
      </c>
      <c r="I6" s="10" t="s">
        <v>7</v>
      </c>
      <c r="J6" s="48">
        <v>9</v>
      </c>
      <c r="K6" s="39">
        <v>405000</v>
      </c>
    </row>
    <row r="7" spans="2:11" x14ac:dyDescent="0.4">
      <c r="B7" t="s">
        <v>16</v>
      </c>
      <c r="C7" t="s">
        <v>11</v>
      </c>
      <c r="D7" s="37">
        <v>43873</v>
      </c>
      <c r="E7" s="38">
        <v>19900</v>
      </c>
      <c r="F7">
        <v>21</v>
      </c>
      <c r="G7" s="38">
        <v>417900</v>
      </c>
      <c r="I7" s="10" t="s">
        <v>14</v>
      </c>
      <c r="J7" s="48">
        <v>13.833333333333334</v>
      </c>
      <c r="K7" s="39">
        <v>3377000</v>
      </c>
    </row>
    <row r="8" spans="2:11" x14ac:dyDescent="0.4">
      <c r="B8" t="s">
        <v>8</v>
      </c>
      <c r="C8" t="s">
        <v>7</v>
      </c>
      <c r="D8" s="37">
        <v>43914</v>
      </c>
      <c r="E8" s="38">
        <v>15000</v>
      </c>
      <c r="F8">
        <v>5</v>
      </c>
      <c r="G8" s="38">
        <v>75000</v>
      </c>
    </row>
    <row r="9" spans="2:11" x14ac:dyDescent="0.4">
      <c r="B9" t="s">
        <v>12</v>
      </c>
      <c r="C9" t="s">
        <v>11</v>
      </c>
      <c r="D9" s="37">
        <v>43923</v>
      </c>
      <c r="E9" s="38">
        <v>31000</v>
      </c>
      <c r="F9">
        <v>6</v>
      </c>
      <c r="G9" s="38">
        <v>186000</v>
      </c>
    </row>
    <row r="10" spans="2:11" x14ac:dyDescent="0.4">
      <c r="B10" t="s">
        <v>13</v>
      </c>
      <c r="C10" t="s">
        <v>9</v>
      </c>
      <c r="D10" s="37">
        <v>43926</v>
      </c>
      <c r="E10" s="38">
        <v>16000</v>
      </c>
      <c r="F10">
        <v>2</v>
      </c>
      <c r="G10" s="38">
        <v>32000</v>
      </c>
    </row>
    <row r="11" spans="2:11" x14ac:dyDescent="0.4">
      <c r="B11" t="s">
        <v>16</v>
      </c>
      <c r="C11" t="s">
        <v>11</v>
      </c>
      <c r="D11" s="37">
        <v>43926</v>
      </c>
      <c r="E11" s="38">
        <v>19900</v>
      </c>
      <c r="F11">
        <v>19</v>
      </c>
      <c r="G11" s="38">
        <v>378100</v>
      </c>
    </row>
    <row r="12" spans="2:11" x14ac:dyDescent="0.4">
      <c r="B12" t="s">
        <v>10</v>
      </c>
      <c r="C12" t="s">
        <v>9</v>
      </c>
      <c r="D12" s="37">
        <v>43928</v>
      </c>
      <c r="E12" s="38">
        <v>23000</v>
      </c>
      <c r="F12">
        <v>6</v>
      </c>
      <c r="G12" s="38">
        <v>138000</v>
      </c>
    </row>
    <row r="13" spans="2:11" x14ac:dyDescent="0.4">
      <c r="B13" t="s">
        <v>10</v>
      </c>
      <c r="C13" t="s">
        <v>9</v>
      </c>
      <c r="D13" s="37">
        <v>43929</v>
      </c>
      <c r="E13" s="38">
        <v>23000</v>
      </c>
      <c r="F13">
        <v>32</v>
      </c>
      <c r="G13" s="38">
        <v>736000</v>
      </c>
    </row>
    <row r="14" spans="2:11" x14ac:dyDescent="0.4">
      <c r="B14" t="s">
        <v>18</v>
      </c>
      <c r="C14" t="s">
        <v>9</v>
      </c>
      <c r="D14" s="37">
        <v>43954</v>
      </c>
      <c r="E14" s="38">
        <v>21000</v>
      </c>
      <c r="F14">
        <v>2</v>
      </c>
      <c r="G14" s="38">
        <v>42000</v>
      </c>
    </row>
    <row r="15" spans="2:11" x14ac:dyDescent="0.4">
      <c r="B15" t="s">
        <v>12</v>
      </c>
      <c r="C15" t="s">
        <v>11</v>
      </c>
      <c r="D15" s="37">
        <v>43958</v>
      </c>
      <c r="E15" s="38">
        <v>31000</v>
      </c>
      <c r="F15">
        <v>21</v>
      </c>
      <c r="G15" s="38">
        <v>651000</v>
      </c>
    </row>
    <row r="16" spans="2:11" x14ac:dyDescent="0.4">
      <c r="B16" t="s">
        <v>17</v>
      </c>
      <c r="C16" t="s">
        <v>14</v>
      </c>
      <c r="D16" s="37">
        <v>43959</v>
      </c>
      <c r="E16" s="38">
        <v>43000</v>
      </c>
      <c r="F16">
        <v>29</v>
      </c>
      <c r="G16" s="38">
        <v>1247000</v>
      </c>
    </row>
    <row r="17" spans="2:7" x14ac:dyDescent="0.4">
      <c r="B17" t="s">
        <v>12</v>
      </c>
      <c r="C17" t="s">
        <v>11</v>
      </c>
      <c r="D17" s="37">
        <v>43962</v>
      </c>
      <c r="E17" s="38">
        <v>31000</v>
      </c>
      <c r="F17">
        <v>2</v>
      </c>
      <c r="G17" s="38">
        <v>62000</v>
      </c>
    </row>
    <row r="18" spans="2:7" x14ac:dyDescent="0.4">
      <c r="B18" t="s">
        <v>15</v>
      </c>
      <c r="C18" t="s">
        <v>14</v>
      </c>
      <c r="D18" s="37">
        <v>43970</v>
      </c>
      <c r="E18" s="38">
        <v>35000</v>
      </c>
      <c r="F18">
        <v>11</v>
      </c>
      <c r="G18" s="38">
        <v>385000</v>
      </c>
    </row>
    <row r="19" spans="2:7" x14ac:dyDescent="0.4">
      <c r="B19" t="s">
        <v>10</v>
      </c>
      <c r="C19" t="s">
        <v>9</v>
      </c>
      <c r="D19" s="37">
        <v>43984</v>
      </c>
      <c r="E19" s="38">
        <v>23000</v>
      </c>
      <c r="F19">
        <v>2</v>
      </c>
      <c r="G19" s="38">
        <v>46000</v>
      </c>
    </row>
    <row r="20" spans="2:7" x14ac:dyDescent="0.4">
      <c r="B20" t="s">
        <v>17</v>
      </c>
      <c r="C20" t="s">
        <v>14</v>
      </c>
      <c r="D20" s="37">
        <v>43984</v>
      </c>
      <c r="E20" s="38">
        <v>43000</v>
      </c>
      <c r="F20">
        <v>26</v>
      </c>
      <c r="G20" s="38">
        <v>1118000</v>
      </c>
    </row>
    <row r="21" spans="2:7" x14ac:dyDescent="0.4">
      <c r="B21" t="s">
        <v>15</v>
      </c>
      <c r="C21" t="s">
        <v>14</v>
      </c>
      <c r="D21" s="37">
        <v>43987</v>
      </c>
      <c r="E21" s="38">
        <v>35000</v>
      </c>
      <c r="F21">
        <v>10</v>
      </c>
      <c r="G21" s="38">
        <v>350000</v>
      </c>
    </row>
    <row r="22" spans="2:7" x14ac:dyDescent="0.4">
      <c r="B22" t="s">
        <v>16</v>
      </c>
      <c r="C22" t="s">
        <v>11</v>
      </c>
      <c r="D22" s="37">
        <v>43990</v>
      </c>
      <c r="E22" s="38">
        <v>19900</v>
      </c>
      <c r="F22">
        <v>9</v>
      </c>
      <c r="G22" s="38">
        <v>179100</v>
      </c>
    </row>
    <row r="23" spans="2:7" x14ac:dyDescent="0.4">
      <c r="B23" t="s">
        <v>8</v>
      </c>
      <c r="C23" t="s">
        <v>7</v>
      </c>
      <c r="D23" s="37">
        <v>43991</v>
      </c>
      <c r="E23" s="38">
        <v>15000</v>
      </c>
      <c r="F23">
        <v>3</v>
      </c>
      <c r="G23" s="38">
        <v>45000</v>
      </c>
    </row>
    <row r="24" spans="2:7" x14ac:dyDescent="0.4">
      <c r="B24" t="s">
        <v>15</v>
      </c>
      <c r="C24" t="s">
        <v>14</v>
      </c>
      <c r="D24" s="37">
        <v>43991</v>
      </c>
      <c r="E24" s="38">
        <v>35000</v>
      </c>
      <c r="F24">
        <v>3</v>
      </c>
      <c r="G24" s="38">
        <v>105000</v>
      </c>
    </row>
    <row r="25" spans="2:7" x14ac:dyDescent="0.4">
      <c r="B25" t="s">
        <v>13</v>
      </c>
      <c r="C25" t="s">
        <v>9</v>
      </c>
      <c r="D25" s="37">
        <v>44020</v>
      </c>
      <c r="E25" s="38">
        <v>16000</v>
      </c>
      <c r="F25">
        <v>30</v>
      </c>
      <c r="G25" s="38">
        <v>480000</v>
      </c>
    </row>
    <row r="26" spans="2:7" x14ac:dyDescent="0.4">
      <c r="B26" t="s">
        <v>17</v>
      </c>
      <c r="C26" t="s">
        <v>14</v>
      </c>
      <c r="D26" s="37">
        <v>44023</v>
      </c>
      <c r="E26" s="38">
        <v>43000</v>
      </c>
      <c r="F26">
        <v>4</v>
      </c>
      <c r="G26" s="38">
        <v>172000</v>
      </c>
    </row>
    <row r="27" spans="2:7" x14ac:dyDescent="0.4">
      <c r="B27" t="s">
        <v>8</v>
      </c>
      <c r="C27" t="s">
        <v>7</v>
      </c>
      <c r="D27" s="37">
        <v>44027</v>
      </c>
      <c r="E27" s="38">
        <v>15000</v>
      </c>
      <c r="F27">
        <v>19</v>
      </c>
      <c r="G27" s="38">
        <v>285000</v>
      </c>
    </row>
    <row r="28" spans="2:7" x14ac:dyDescent="0.4">
      <c r="B28" t="s">
        <v>16</v>
      </c>
      <c r="C28" t="s">
        <v>11</v>
      </c>
      <c r="D28" s="37">
        <v>44057</v>
      </c>
      <c r="E28" s="38">
        <v>19900</v>
      </c>
      <c r="F28">
        <v>5</v>
      </c>
      <c r="G28" s="38">
        <v>99500</v>
      </c>
    </row>
  </sheetData>
  <dataConsolidate function="average" leftLabels="1" topLabels="1">
    <dataRefs count="1"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opLeftCell="A10" workbookViewId="0">
      <selection activeCell="K22" sqref="K22"/>
    </sheetView>
  </sheetViews>
  <sheetFormatPr defaultRowHeight="17.399999999999999" x14ac:dyDescent="0.4"/>
  <cols>
    <col min="1" max="1" width="16.5" bestFit="1" customWidth="1"/>
    <col min="2" max="2" width="10" customWidth="1"/>
  </cols>
  <sheetData>
    <row r="1" spans="1:4" x14ac:dyDescent="0.4">
      <c r="A1" t="s">
        <v>33</v>
      </c>
    </row>
    <row r="3" spans="1:4" x14ac:dyDescent="0.4">
      <c r="A3" s="3" t="s">
        <v>3</v>
      </c>
      <c r="B3" s="3" t="s">
        <v>34</v>
      </c>
      <c r="C3" s="3" t="s">
        <v>35</v>
      </c>
      <c r="D3" s="3" t="s">
        <v>36</v>
      </c>
    </row>
    <row r="4" spans="1:4" x14ac:dyDescent="0.4">
      <c r="A4" s="3" t="s">
        <v>15</v>
      </c>
      <c r="B4" s="4">
        <v>1250</v>
      </c>
      <c r="C4" s="4">
        <v>1250</v>
      </c>
      <c r="D4" s="4">
        <v>5420</v>
      </c>
    </row>
    <row r="5" spans="1:4" x14ac:dyDescent="0.4">
      <c r="A5" s="3" t="s">
        <v>16</v>
      </c>
      <c r="B5" s="4">
        <v>2543</v>
      </c>
      <c r="C5" s="4">
        <v>251</v>
      </c>
      <c r="D5" s="4">
        <v>2541</v>
      </c>
    </row>
    <row r="6" spans="1:4" x14ac:dyDescent="0.4">
      <c r="A6" s="3" t="s">
        <v>17</v>
      </c>
      <c r="B6" s="4">
        <v>1251</v>
      </c>
      <c r="C6" s="4">
        <v>3541</v>
      </c>
      <c r="D6" s="4">
        <v>5235</v>
      </c>
    </row>
    <row r="7" spans="1:4" x14ac:dyDescent="0.4">
      <c r="A7" s="3" t="s">
        <v>18</v>
      </c>
      <c r="B7" s="4">
        <v>2543</v>
      </c>
      <c r="C7" s="4">
        <v>2541</v>
      </c>
      <c r="D7" s="4">
        <v>2152</v>
      </c>
    </row>
    <row r="8" spans="1:4" x14ac:dyDescent="0.4">
      <c r="A8" s="3" t="s">
        <v>8</v>
      </c>
      <c r="B8" s="4">
        <v>1245</v>
      </c>
      <c r="C8" s="4">
        <v>2354</v>
      </c>
      <c r="D8" s="4">
        <v>5254</v>
      </c>
    </row>
    <row r="9" spans="1:4" x14ac:dyDescent="0.4">
      <c r="A9" s="3" t="s">
        <v>10</v>
      </c>
      <c r="B9" s="4">
        <v>2515</v>
      </c>
      <c r="C9" s="4">
        <v>2510</v>
      </c>
      <c r="D9" s="4">
        <v>1442</v>
      </c>
    </row>
    <row r="10" spans="1:4" x14ac:dyDescent="0.4">
      <c r="A10" s="3" t="s">
        <v>12</v>
      </c>
      <c r="B10" s="4">
        <v>5212</v>
      </c>
      <c r="C10" s="4">
        <v>2358</v>
      </c>
      <c r="D10" s="4">
        <v>2541</v>
      </c>
    </row>
    <row r="11" spans="1:4" x14ac:dyDescent="0.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D4" sqref="D4:D11"/>
    </sheetView>
  </sheetViews>
  <sheetFormatPr defaultRowHeight="17.399999999999999" x14ac:dyDescent="0.4"/>
  <cols>
    <col min="1" max="1" width="2.19921875" customWidth="1"/>
    <col min="2" max="2" width="13" bestFit="1" customWidth="1"/>
    <col min="3" max="3" width="8.3984375" customWidth="1"/>
    <col min="4" max="4" width="13" customWidth="1"/>
    <col min="5" max="5" width="13.09765625" customWidth="1"/>
  </cols>
  <sheetData>
    <row r="1" spans="1:5" x14ac:dyDescent="0.4">
      <c r="A1" s="14"/>
      <c r="B1" s="14"/>
      <c r="C1" s="14"/>
      <c r="D1" s="14"/>
      <c r="E1" s="14"/>
    </row>
    <row r="2" spans="1:5" ht="18" thickBot="1" x14ac:dyDescent="0.45">
      <c r="A2" s="14"/>
      <c r="B2" t="s">
        <v>0</v>
      </c>
    </row>
    <row r="3" spans="1:5" x14ac:dyDescent="0.4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 x14ac:dyDescent="0.4">
      <c r="A4" s="14"/>
      <c r="B4" s="9" t="s">
        <v>15</v>
      </c>
      <c r="C4" s="17">
        <v>35000</v>
      </c>
      <c r="D4" s="40">
        <v>100</v>
      </c>
      <c r="E4" s="18">
        <f t="shared" ref="E4:E11" si="0">C4*D4</f>
        <v>3500000</v>
      </c>
    </row>
    <row r="5" spans="1:5" x14ac:dyDescent="0.4">
      <c r="A5" s="14"/>
      <c r="B5" s="9" t="s">
        <v>8</v>
      </c>
      <c r="C5" s="17">
        <v>15000</v>
      </c>
      <c r="D5" s="40">
        <v>35</v>
      </c>
      <c r="E5" s="18">
        <f t="shared" si="0"/>
        <v>525000</v>
      </c>
    </row>
    <row r="6" spans="1:5" x14ac:dyDescent="0.4">
      <c r="A6" s="14"/>
      <c r="B6" s="9" t="s">
        <v>17</v>
      </c>
      <c r="C6" s="17">
        <v>43000</v>
      </c>
      <c r="D6" s="40">
        <v>89</v>
      </c>
      <c r="E6" s="18">
        <f t="shared" si="0"/>
        <v>3827000</v>
      </c>
    </row>
    <row r="7" spans="1:5" x14ac:dyDescent="0.4">
      <c r="A7" s="14"/>
      <c r="B7" s="9" t="s">
        <v>18</v>
      </c>
      <c r="C7" s="17">
        <v>21000</v>
      </c>
      <c r="D7" s="40">
        <v>120</v>
      </c>
      <c r="E7" s="18">
        <f t="shared" si="0"/>
        <v>2520000</v>
      </c>
    </row>
    <row r="8" spans="1:5" x14ac:dyDescent="0.4">
      <c r="A8" s="14"/>
      <c r="B8" s="9" t="s">
        <v>12</v>
      </c>
      <c r="C8" s="17">
        <v>31000</v>
      </c>
      <c r="D8" s="40">
        <v>75</v>
      </c>
      <c r="E8" s="18">
        <f t="shared" si="0"/>
        <v>2325000</v>
      </c>
    </row>
    <row r="9" spans="1:5" x14ac:dyDescent="0.4">
      <c r="A9" s="14"/>
      <c r="B9" s="9" t="s">
        <v>16</v>
      </c>
      <c r="C9" s="17">
        <v>19900</v>
      </c>
      <c r="D9" s="40">
        <v>30</v>
      </c>
      <c r="E9" s="18">
        <f t="shared" si="0"/>
        <v>597000</v>
      </c>
    </row>
    <row r="10" spans="1:5" x14ac:dyDescent="0.4">
      <c r="A10" s="14"/>
      <c r="B10" s="9" t="s">
        <v>13</v>
      </c>
      <c r="C10" s="17">
        <v>16000</v>
      </c>
      <c r="D10" s="40">
        <v>59</v>
      </c>
      <c r="E10" s="18">
        <f t="shared" si="0"/>
        <v>944000</v>
      </c>
    </row>
    <row r="11" spans="1:5" ht="18" thickBot="1" x14ac:dyDescent="0.45">
      <c r="A11" s="14"/>
      <c r="B11" s="11" t="s">
        <v>10</v>
      </c>
      <c r="C11" s="19">
        <v>23000</v>
      </c>
      <c r="D11" s="41">
        <v>80</v>
      </c>
      <c r="E11" s="20">
        <f t="shared" si="0"/>
        <v>1840000</v>
      </c>
    </row>
    <row r="12" spans="1:5" x14ac:dyDescent="0.4">
      <c r="A12" s="14"/>
      <c r="B12" s="14"/>
      <c r="C12" s="14"/>
      <c r="D12" s="14"/>
      <c r="E12" s="14"/>
    </row>
    <row r="13" spans="1:5" x14ac:dyDescent="0.4">
      <c r="A13" s="14"/>
      <c r="B13" s="14"/>
      <c r="C13" s="14"/>
      <c r="D13" s="14"/>
      <c r="E13" s="14"/>
    </row>
    <row r="14" spans="1:5" x14ac:dyDescent="0.4">
      <c r="A14" s="14"/>
      <c r="B14" s="14"/>
      <c r="C14" s="14"/>
      <c r="D14" s="14"/>
      <c r="E14" s="14"/>
    </row>
    <row r="15" spans="1:5" x14ac:dyDescent="0.4">
      <c r="A15" s="14"/>
      <c r="B15" s="14"/>
      <c r="C15" s="14"/>
      <c r="D15" s="14"/>
      <c r="E15" s="14"/>
    </row>
    <row r="16" spans="1:5" x14ac:dyDescent="0.4">
      <c r="A16" s="14"/>
      <c r="B16" s="14"/>
      <c r="C16" s="14"/>
      <c r="D16" s="14"/>
      <c r="E16" s="14"/>
    </row>
    <row r="17" spans="1:5" x14ac:dyDescent="0.4">
      <c r="A17" s="14"/>
      <c r="B17" s="14"/>
      <c r="C17" s="14"/>
      <c r="D17" s="14"/>
      <c r="E17" s="14"/>
    </row>
    <row r="18" spans="1:5" x14ac:dyDescent="0.4">
      <c r="A18" s="14"/>
      <c r="B18" s="14"/>
      <c r="C18" s="14"/>
      <c r="D18" s="14"/>
      <c r="E18" s="14"/>
    </row>
    <row r="19" spans="1:5" x14ac:dyDescent="0.4">
      <c r="A19" s="14"/>
      <c r="B19" s="14"/>
      <c r="C19" s="14"/>
      <c r="D19" s="14"/>
      <c r="E19" s="14"/>
    </row>
    <row r="20" spans="1:5" x14ac:dyDescent="0.4">
      <c r="A20" s="14"/>
      <c r="B20" s="14"/>
      <c r="C20" s="14"/>
      <c r="D20" s="14"/>
      <c r="E20" s="14"/>
    </row>
    <row r="21" spans="1:5" x14ac:dyDescent="0.4">
      <c r="A21" s="14"/>
      <c r="B21" s="14"/>
      <c r="C21" s="14"/>
      <c r="D21" s="14"/>
      <c r="E21" s="14"/>
    </row>
    <row r="22" spans="1:5" x14ac:dyDescent="0.4">
      <c r="A22" s="14"/>
      <c r="B22" s="14"/>
      <c r="C22" s="14"/>
      <c r="D22" s="14"/>
      <c r="E22" s="14"/>
    </row>
    <row r="23" spans="1:5" x14ac:dyDescent="0.4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tabSelected="1" workbookViewId="0">
      <selection activeCell="C11" sqref="C11"/>
    </sheetView>
  </sheetViews>
  <sheetFormatPr defaultRowHeight="17.399999999999999" x14ac:dyDescent="0.4"/>
  <cols>
    <col min="1" max="2" width="6.09765625" customWidth="1"/>
    <col min="3" max="3" width="11.09765625" bestFit="1" customWidth="1"/>
    <col min="4" max="4" width="13" bestFit="1" customWidth="1"/>
    <col min="9" max="9" width="11.8984375" customWidth="1"/>
    <col min="10" max="10" width="4.19921875" customWidth="1"/>
    <col min="11" max="11" width="13" bestFit="1" customWidth="1"/>
    <col min="13" max="13" width="9.69921875" bestFit="1" customWidth="1"/>
  </cols>
  <sheetData>
    <row r="1" spans="3:13" x14ac:dyDescent="0.4">
      <c r="C1" t="s">
        <v>0</v>
      </c>
      <c r="D1" s="21" t="s">
        <v>37</v>
      </c>
    </row>
    <row r="4" spans="3:13" x14ac:dyDescent="0.4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 x14ac:dyDescent="0.4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 x14ac:dyDescent="0.4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 x14ac:dyDescent="0.4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 x14ac:dyDescent="0.4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 x14ac:dyDescent="0.4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 x14ac:dyDescent="0.4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 x14ac:dyDescent="0.4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 x14ac:dyDescent="0.4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 x14ac:dyDescent="0.4">
      <c r="C13" s="10"/>
      <c r="D13" s="10"/>
      <c r="E13" s="10"/>
      <c r="F13" s="10"/>
      <c r="G13" s="10"/>
      <c r="H13" s="10"/>
      <c r="I13" s="10"/>
    </row>
    <row r="14" spans="3:13" x14ac:dyDescent="0.4">
      <c r="C14" s="10"/>
      <c r="D14" s="10"/>
      <c r="E14" s="10"/>
      <c r="F14" s="10"/>
      <c r="G14" s="10"/>
      <c r="H14" s="10"/>
      <c r="I14" s="10"/>
    </row>
    <row r="15" spans="3:13" x14ac:dyDescent="0.4">
      <c r="C15" s="10"/>
      <c r="D15" s="10"/>
      <c r="E15" s="10"/>
      <c r="F15" s="10"/>
      <c r="G15" s="10"/>
      <c r="H15" s="10"/>
      <c r="I15" s="10"/>
    </row>
    <row r="16" spans="3:13" x14ac:dyDescent="0.4">
      <c r="C16" s="10"/>
      <c r="D16" s="10"/>
      <c r="E16" s="10"/>
      <c r="F16" s="10"/>
      <c r="G16" s="10"/>
      <c r="H16" s="10"/>
      <c r="I16" s="10"/>
    </row>
    <row r="17" spans="3:9" x14ac:dyDescent="0.4">
      <c r="C17" s="10"/>
      <c r="D17" s="10"/>
      <c r="E17" s="10"/>
      <c r="F17" s="10"/>
      <c r="G17" s="10"/>
      <c r="H17" s="10"/>
      <c r="I17" s="10"/>
    </row>
    <row r="18" spans="3:9" x14ac:dyDescent="0.4">
      <c r="C18" s="10"/>
      <c r="D18" s="10"/>
      <c r="E18" s="10"/>
      <c r="F18" s="10"/>
      <c r="G18" s="10"/>
      <c r="H18" s="10"/>
      <c r="I18" s="10"/>
    </row>
    <row r="19" spans="3:9" x14ac:dyDescent="0.4">
      <c r="C19" s="10"/>
      <c r="D19" s="10"/>
      <c r="E19" s="10"/>
      <c r="F19" s="10"/>
      <c r="G19" s="10"/>
      <c r="H19" s="10"/>
      <c r="I19" s="10"/>
    </row>
    <row r="20" spans="3:9" x14ac:dyDescent="0.4">
      <c r="C20" s="10"/>
      <c r="D20" s="10"/>
      <c r="E20" s="10"/>
      <c r="F20" s="10"/>
      <c r="G20" s="10"/>
      <c r="H20" s="10"/>
      <c r="I20" s="10"/>
    </row>
    <row r="21" spans="3:9" x14ac:dyDescent="0.4">
      <c r="C21" s="10"/>
      <c r="D21" s="10"/>
      <c r="E21" s="10"/>
      <c r="F21" s="10"/>
      <c r="G21" s="10"/>
      <c r="H21" s="10"/>
      <c r="I21" s="10"/>
    </row>
    <row r="22" spans="3:9" x14ac:dyDescent="0.4">
      <c r="C22" s="10"/>
      <c r="D22" s="10"/>
      <c r="E22" s="10"/>
      <c r="F22" s="10"/>
      <c r="G22" s="10"/>
      <c r="H22" s="10"/>
      <c r="I22" s="10"/>
    </row>
    <row r="23" spans="3:9" x14ac:dyDescent="0.4">
      <c r="C23" s="10"/>
      <c r="D23" s="10"/>
      <c r="E23" s="10"/>
      <c r="F23" s="10"/>
      <c r="G23" s="10"/>
      <c r="H23" s="10"/>
      <c r="I23" s="10"/>
    </row>
    <row r="24" spans="3:9" x14ac:dyDescent="0.4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22860</xdr:colOff>
                <xdr:row>1</xdr:row>
                <xdr:rowOff>22860</xdr:rowOff>
              </from>
              <to>
                <xdr:col>8</xdr:col>
                <xdr:colOff>845820</xdr:colOff>
                <xdr:row>2</xdr:row>
                <xdr:rowOff>106680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JAEMIN LEE</cp:lastModifiedBy>
  <dcterms:created xsi:type="dcterms:W3CDTF">2023-08-09T00:13:15Z</dcterms:created>
  <dcterms:modified xsi:type="dcterms:W3CDTF">2025-05-08T09:34:24Z</dcterms:modified>
</cp:coreProperties>
</file>