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HomeBackup_20200407\04. 지수\컴활1급\2026_컴활1급_실기_기출문제집(20260210)\02 최신기출유형\03회\"/>
    </mc:Choice>
  </mc:AlternateContent>
  <xr:revisionPtr revIDLastSave="0" documentId="13_ncr:1_{9D169597-3470-4EB4-9203-124979F24FDF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4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H26" i="2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7" i="2"/>
  <c r="H19" i="2"/>
  <c r="H8" i="2"/>
  <c r="H20" i="2"/>
  <c r="H9" i="2"/>
  <c r="H10" i="2"/>
  <c r="H5" i="2"/>
  <c r="H18" i="2"/>
  <c r="H11" i="2"/>
  <c r="H13" i="2"/>
  <c r="H14" i="2"/>
  <c r="H6" i="2"/>
  <c r="H12" i="2"/>
  <c r="H17" i="2"/>
  <c r="H15" i="2"/>
  <c r="H4" i="2"/>
  <c r="H16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B8267E-A84F-4A94-83B7-9CC4C3B52E43}" keepAlive="1" name="쿼리 - 매출현황" description="통합 문서의 '매출현황' 쿼리에 대한 연결입니다." type="5" refreshedVersion="8" background="1">
    <dbPr connection="Provider=Microsoft.Mashup.OleDb.1;Data Source=$Workbook$;Location=매출현황;Extended Properties=&quot;&quot;" command="SELECT * FROM [매출현황]"/>
  </connection>
</connections>
</file>

<file path=xl/sharedStrings.xml><?xml version="1.0" encoding="utf-8"?>
<sst xmlns="http://schemas.openxmlformats.org/spreadsheetml/2006/main" count="348" uniqueCount="73">
  <si>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</si>
  <si>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</si>
  <si>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</si>
  <si>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</si>
  <si>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</si>
  <si>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</si>
  <si>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</si>
  <si>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</si>
  <si>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</si>
  <si>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</si>
  <si>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</si>
  <si>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</si>
  <si>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</si>
  <si>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</si>
  <si>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</si>
  <si>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</si>
  <si>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</si>
  <si>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</si>
  <si>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</si>
  <si>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</si>
  <si>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</si>
  <si>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</si>
  <si>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</si>
  <si>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</si>
  <si>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</si>
  <si>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</si>
  <si>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</si>
  <si>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</si>
  <si>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</si>
  <si>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</si>
  <si>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</si>
  <si>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</si>
  <si>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</si>
  <si>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</si>
  <si>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</si>
  <si>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</si>
  <si>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</si>
  <si>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</si>
  <si>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</si>
  <si>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</si>
  <si>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</si>
  <si>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</si>
  <si>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</si>
  <si>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</si>
  <si>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</si>
  <si>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</si>
  <si>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</si>
  <si>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</si>
  <si>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</si>
  <si>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</si>
  <si>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</si>
  <si>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</si>
  <si>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</si>
  <si>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</si>
  <si>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</si>
  <si>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</si>
  <si>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</si>
  <si>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</si>
  <si>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</si>
  <si>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</si>
  <si>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</si>
  <si>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</si>
  <si>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</si>
  <si>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</si>
  <si>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</si>
  <si>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</si>
  <si>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</si>
  <si>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</si>
  <si>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 : 받은금액</t>
  </si>
  <si>
    <t>합계 : 미수금</t>
  </si>
  <si>
    <t>값</t>
  </si>
  <si>
    <t>전체 합계 : 받은금액</t>
  </si>
  <si>
    <t>전체 합계 : 미수금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</si>
</sst>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8" formatCode="mm&quot;월&quot;dd&quot;일&quot;\(aaa\)"/>
    <numFmt numFmtId="179" formatCode="#,##0,,&quot;백&quot;&quot;만&quot;&quot;원&quot;"/>
    <numFmt numFmtId="181" formatCode="[&gt;0]0.0%;&quot;*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81" fontId="0" fillId="0" borderId="0" xfId="0" applyNumberForma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3854640"/>
        <c:axId val="713857880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713857880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13854640"/>
        <c:crosses val="max"/>
        <c:crossBetween val="between"/>
      </c:valAx>
      <c:catAx>
        <c:axId val="713854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385788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38100</xdr:rowOff>
        </xdr:from>
        <xdr:to>
          <xdr:col>4</xdr:col>
          <xdr:colOff>678180</xdr:colOff>
          <xdr:row>2</xdr:row>
          <xdr:rowOff>182880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22860</xdr:colOff>
          <xdr:row>1</xdr:row>
          <xdr:rowOff>53340</xdr:rowOff>
        </xdr:from>
        <xdr:to>
          <xdr:col>5</xdr:col>
          <xdr:colOff>670560</xdr:colOff>
          <xdr:row>2</xdr:row>
          <xdr:rowOff>182880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" refreshedDate="46244.749525231484" backgroundQuery="1" createdVersion="8" refreshedVersion="8" minRefreshableVersion="3" recordCount="18" xr:uid="{60EB4F81-9028-4552-9A88-282D48180076}">
  <cacheSource type="external" connectionId="1"/>
  <cacheFields count="7">
    <cacheField name="고객명" numFmtId="0">
      <sharedItems count="18">
        <s v="유순자"/>
        <s v="박수영"/>
        <s v="장명수"/>
        <s v="노진일"/>
        <s v="김현진"/>
        <s v="정민호"/>
        <s v="김승철"/>
        <s v="이만열"/>
        <s v="이미연"/>
        <s v="김병수"/>
        <s v="신현호"/>
        <s v="백금자"/>
        <s v="구웅희"/>
        <s v="성은희"/>
        <s v="박근호"/>
        <s v="정상욱"/>
        <s v="채우리"/>
        <s v="손수호"/>
      </sharedItems>
    </cacheField>
    <cacheField name="고객코드" numFmtId="0">
      <sharedItems count="16">
        <s v="12AH78"/>
        <s v="31BG25"/>
        <s v="12AB58"/>
        <s v="78CD11"/>
        <s v="15BC80"/>
        <s v="98AG10"/>
        <s v="15CD70"/>
        <s v="12AC77"/>
        <s v="13AG10"/>
        <s v="26AD78"/>
        <s v="36AB80"/>
        <s v="14AD72"/>
        <s v="35C256"/>
        <s v="78AU17"/>
        <s v="14BB71"/>
        <s v="78CP90"/>
      </sharedItems>
    </cacheField>
    <cacheField name="대리점명" numFmtId="0">
      <sharedItems count="4">
        <s v="합정"/>
        <s v="목동"/>
        <s v="신림"/>
        <s v="신촌"/>
      </sharedItems>
    </cacheField>
    <cacheField name="담당자" numFmtId="0">
      <sharedItems count="4">
        <s v="민상주"/>
        <s v="강석희"/>
        <s v="이선진"/>
        <s v="김민국"/>
      </sharedItems>
    </cacheField>
    <cacheField name="매출금액" numFmtId="0">
      <sharedItems containsSemiMixedTypes="0" containsString="0" containsNumber="1" containsInteger="1" minValue="18000" maxValue="120000" count="18">
        <n v="50000"/>
        <n v="60000"/>
        <n v="33000"/>
        <n v="21000"/>
        <n v="28000"/>
        <n v="75600"/>
        <n v="79800"/>
        <n v="39780"/>
        <n v="19800"/>
        <n v="26800"/>
        <n v="64000"/>
        <n v="84000"/>
        <n v="89000"/>
        <n v="110000"/>
        <n v="120000"/>
        <n v="94000"/>
        <n v="18000"/>
        <n v="19000"/>
      </sharedItems>
    </cacheField>
    <cacheField name="받은금액" numFmtId="0">
      <sharedItems containsSemiMixedTypes="0" containsString="0" containsNumber="1" containsInteger="1" minValue="9504" maxValue="102000" count="18">
        <n v="37500"/>
        <n v="58200"/>
        <n v="32010"/>
        <n v="18480"/>
        <n v="25760"/>
        <n v="45360"/>
        <n v="57456"/>
        <n v="31824"/>
        <n v="9504"/>
        <n v="19028"/>
        <n v="42240"/>
        <n v="79800"/>
        <n v="66750"/>
        <n v="74800"/>
        <n v="102000"/>
        <n v="58280"/>
        <n v="9900"/>
        <n v="13490"/>
      </sharedItems>
    </cacheField>
    <cacheField name="미수금" numFmtId="0">
      <sharedItems containsSemiMixedTypes="0" containsString="0" containsNumber="1" containsInteger="1" minValue="990" maxValue="35720" count="18">
        <n v="12500"/>
        <n v="1800"/>
        <n v="990"/>
        <n v="2520"/>
        <n v="2240"/>
        <n v="30240"/>
        <n v="22344"/>
        <n v="7956"/>
        <n v="10296"/>
        <n v="7772"/>
        <n v="21760"/>
        <n v="4200"/>
        <n v="22250"/>
        <n v="35200"/>
        <n v="18000"/>
        <n v="35720"/>
        <n v="8100"/>
        <n v="55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  <x v="0"/>
    <x v="0"/>
    <x v="0"/>
    <x v="0"/>
    <x v="0"/>
    <x v="0"/>
  </r>
  <r>
    <x v="1"/>
    <x v="1"/>
    <x v="0"/>
    <x v="1"/>
    <x v="1"/>
    <x v="1"/>
    <x v="1"/>
  </r>
  <r>
    <x v="2"/>
    <x v="2"/>
    <x v="1"/>
    <x v="0"/>
    <x v="2"/>
    <x v="2"/>
    <x v="2"/>
  </r>
  <r>
    <x v="3"/>
    <x v="3"/>
    <x v="1"/>
    <x v="1"/>
    <x v="3"/>
    <x v="3"/>
    <x v="3"/>
  </r>
  <r>
    <x v="4"/>
    <x v="4"/>
    <x v="1"/>
    <x v="0"/>
    <x v="4"/>
    <x v="4"/>
    <x v="4"/>
  </r>
  <r>
    <x v="5"/>
    <x v="5"/>
    <x v="0"/>
    <x v="1"/>
    <x v="5"/>
    <x v="5"/>
    <x v="5"/>
  </r>
  <r>
    <x v="6"/>
    <x v="6"/>
    <x v="2"/>
    <x v="2"/>
    <x v="6"/>
    <x v="6"/>
    <x v="6"/>
  </r>
  <r>
    <x v="7"/>
    <x v="7"/>
    <x v="1"/>
    <x v="0"/>
    <x v="7"/>
    <x v="7"/>
    <x v="7"/>
  </r>
  <r>
    <x v="8"/>
    <x v="3"/>
    <x v="1"/>
    <x v="0"/>
    <x v="8"/>
    <x v="8"/>
    <x v="8"/>
  </r>
  <r>
    <x v="9"/>
    <x v="4"/>
    <x v="1"/>
    <x v="0"/>
    <x v="9"/>
    <x v="9"/>
    <x v="9"/>
  </r>
  <r>
    <x v="10"/>
    <x v="8"/>
    <x v="0"/>
    <x v="1"/>
    <x v="10"/>
    <x v="10"/>
    <x v="10"/>
  </r>
  <r>
    <x v="11"/>
    <x v="9"/>
    <x v="2"/>
    <x v="2"/>
    <x v="11"/>
    <x v="11"/>
    <x v="11"/>
  </r>
  <r>
    <x v="12"/>
    <x v="10"/>
    <x v="3"/>
    <x v="3"/>
    <x v="12"/>
    <x v="12"/>
    <x v="12"/>
  </r>
  <r>
    <x v="13"/>
    <x v="11"/>
    <x v="3"/>
    <x v="3"/>
    <x v="13"/>
    <x v="13"/>
    <x v="13"/>
  </r>
  <r>
    <x v="14"/>
    <x v="12"/>
    <x v="3"/>
    <x v="3"/>
    <x v="14"/>
    <x v="14"/>
    <x v="14"/>
  </r>
  <r>
    <x v="15"/>
    <x v="13"/>
    <x v="0"/>
    <x v="1"/>
    <x v="15"/>
    <x v="15"/>
    <x v="15"/>
  </r>
  <r>
    <x v="16"/>
    <x v="14"/>
    <x v="1"/>
    <x v="0"/>
    <x v="16"/>
    <x v="16"/>
    <x v="16"/>
  </r>
  <r>
    <x v="17"/>
    <x v="15"/>
    <x v="1"/>
    <x v="0"/>
    <x v="17"/>
    <x v="17"/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B57115-FD85-4829-99F7-BFAFC1001AFE}" name="피벗 테이블2" cacheId="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2:H17" firstHeaderRow="1" firstDataRow="2" firstDataCol="2"/>
  <pivotFields count="7">
    <pivotField compact="0" showAll="0"/>
    <pivotField compact="0" showAll="0"/>
    <pivotField axis="axisRow" compact="0" showAll="0">
      <items count="5">
        <item x="1"/>
        <item x="2"/>
        <item x="3"/>
        <item x="0"/>
        <item t="default"/>
      </items>
    </pivotField>
    <pivotField axis="axisCol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dataField="1" compact="0" showAll="0"/>
  </pivotFields>
  <rowFields count="2">
    <field x="2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 : 받은금액" fld="5" showDataAs="percentOfCol" baseField="2" baseItem="0" numFmtId="181"/>
    <dataField name="합계 : 미수금" fld="6" showDataAs="percentOfCol" baseField="2" baseItem="0" numFmtId="181"/>
  </dataFields>
  <pivotTableStyleInfo name="PivotStyleLight21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B3" sqref="B3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  <headerFooter>
    <oddFooter xml:space="preserve">&amp;R&amp;N페이지 중 &amp;P페이지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C24" sqref="C24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>
        <f>fn비고(B3)</f>
        <v/>
      </c>
      <c r="I3" s="4">
        <f>E3*HLOOKUP(E3,$F$23:$I$25,MATCH(C3,{"합정","신촌"}, 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>
        <f t="shared" ref="H4:H20" si="0">fn비고(B4)</f>
        <v/>
      </c>
      <c r="I4" s="4">
        <f>E4*HLOOKUP(E4,$F$23:$I$25,MATCH(C4,{"합정","신촌"}, 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>
        <f t="shared" si="0"/>
        <v>우수고객</v>
      </c>
      <c r="I5" s="4">
        <f>E5*HLOOKUP(E5,$F$23:$I$25,MATCH(C5,{"합정","신촌"}, 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>
        <f t="shared" si="0"/>
        <v>신규고객</v>
      </c>
      <c r="I6" s="4">
        <f>E6*HLOOKUP(E6,$F$23:$I$25,MATCH(C6,{"합정","신촌"}, 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>
        <f t="shared" si="0"/>
        <v>우수고객</v>
      </c>
      <c r="I7" s="4">
        <f>E7*HLOOKUP(E7,$F$23:$I$25,MATCH(C7,{"합정","신촌"}, 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>
        <f t="shared" si="0"/>
        <v/>
      </c>
      <c r="I8" s="4">
        <f>E8*HLOOKUP(E8,$F$23:$I$25,MATCH(C8,{"합정","신촌"}, 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>
        <f t="shared" si="0"/>
        <v>우수고객</v>
      </c>
      <c r="I9" s="4">
        <f>E9*HLOOKUP(E9,$F$23:$I$25,MATCH(C9,{"합정","신촌"}, 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>
        <f t="shared" si="0"/>
        <v/>
      </c>
      <c r="I10" s="4">
        <f>E10*HLOOKUP(E10,$F$23:$I$25,MATCH(C10,{"합정","신촌"}, 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>
        <f t="shared" si="0"/>
        <v/>
      </c>
      <c r="I11" s="4">
        <f>E11*HLOOKUP(E11,$F$23:$I$25,MATCH(C11,{"합정","신촌"}, 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>
        <f t="shared" si="0"/>
        <v>우수고객</v>
      </c>
      <c r="I12" s="4">
        <f>E12*HLOOKUP(E12,$F$23:$I$25,MATCH(C12,{"합정","신촌"}, 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>
        <f t="shared" si="0"/>
        <v/>
      </c>
      <c r="I13" s="4">
        <f>E13*HLOOKUP(E13,$F$23:$I$25,MATCH(C13,{"합정","신촌"}, 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>
        <f t="shared" si="0"/>
        <v>우수고객</v>
      </c>
      <c r="I14" s="4">
        <f>E14*HLOOKUP(E14,$F$23:$I$25,MATCH(C14,{"합정","신촌"}, 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>
        <f t="shared" si="0"/>
        <v/>
      </c>
      <c r="I15" s="4">
        <f>E15*HLOOKUP(E15,$F$23:$I$25,MATCH(C15,{"합정","신촌"}, -1)+1)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>
        <f t="shared" si="0"/>
        <v/>
      </c>
      <c r="I16" s="4">
        <f>E16*HLOOKUP(E16,$F$23:$I$25,MATCH(C16,{"합정","신촌"}, 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>
        <f t="shared" si="0"/>
        <v>신규고객</v>
      </c>
      <c r="I17" s="4">
        <f>E17*HLOOKUP(E17,$F$23:$I$25,MATCH(C17,{"합정","신촌"}, 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>
        <f t="shared" si="0"/>
        <v>우수고객</v>
      </c>
      <c r="I18" s="4">
        <f>E18*HLOOKUP(E18,$F$23:$I$25,MATCH(C18,{"합정","신촌"}, 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>
        <f t="shared" si="0"/>
        <v/>
      </c>
      <c r="I19" s="4">
        <f>E19*HLOOKUP(E19,$F$23:$I$25,MATCH(C19,{"합정","신촌"}, 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>
        <f t="shared" si="0"/>
        <v/>
      </c>
      <c r="I20" s="4">
        <f>E20*HLOOKUP(E20,$F$23:$I$25,MATCH(C20,{"합정","신촌"}, 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TEXT(SUM((A24=$D$3:$D$20)*($E$3:$E$20)),"#,###원")</f>
        <v>319,000원</v>
      </c>
      <c r="C24" s="4" t="str">
        <f t="array" ref="C24">INDEX($A$3:$A$20,MATCH(MAX((A24=$D$3:$D$20)*($E$3:$E$20)),$E$3:$E$20,0))</f>
        <v>박근호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TEXT(SUM((A25=$D$3:$D$20)*($E$3:$E$20)),"#,###원")</f>
        <v>314,600원</v>
      </c>
      <c r="C25" s="4" t="str">
        <f t="array" ref="C25">INDEX($A$3:$A$20,MATCH(MAX((A25=$D$3:$D$20)*($E$3:$E$20)),$E$3:$E$20,0))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TEXT(SUM((A26=$D$3:$D$20)*($E$3:$E$20)),"#,###원")</f>
        <v>163,800원</v>
      </c>
      <c r="C26" s="4" t="str">
        <f t="array" ref="C26">INDEX($A$3:$A$20,MATCH(MAX((A26=$D$3:$D$20)*($E$3:$E$20)),$E$3:$E$20,0))</f>
        <v>백금자</v>
      </c>
      <c r="D26" s="5"/>
      <c r="E26" s="22" t="s">
        <v>57</v>
      </c>
      <c r="F26" s="23"/>
      <c r="G26" s="13" t="str">
        <f>COUNTIFS($D$3:$D$20,"강석희",$E$3:$E$20,"&lt;=" &amp; G23) &amp; "건"</f>
        <v>1건</v>
      </c>
      <c r="H26" s="13" t="str">
        <f t="shared" ref="H26:I26" si="1">COUNTIFS($D$3:$D$20,"강석희",$E$3:$E$20,"&lt;=" &amp; H23) &amp; "건"</f>
        <v>2건</v>
      </c>
      <c r="I26" s="13" t="str">
        <f t="shared" si="1"/>
        <v>4건</v>
      </c>
    </row>
    <row r="27" spans="1:10">
      <c r="A27" s="3" t="s">
        <v>12</v>
      </c>
      <c r="B27" s="10" t="str">
        <f t="array" ref="B27">TEXT(SUM((A27=$D$3:$D$20)*($E$3:$E$20)),"#,###원")</f>
        <v>234,380원</v>
      </c>
      <c r="C27" s="4" t="str">
        <f t="array" ref="C27">INDEX($A$3:$A$20,MATCH(MAX((A27=$D$3:$D$20)*($E$3:$E$20)),$E$3:$E$20,0))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B2" sqref="B2"/>
    </sheetView>
  </sheetViews>
  <sheetFormatPr defaultRowHeight="17.399999999999999"/>
  <cols>
    <col min="1" max="1" width="3.09765625" customWidth="1"/>
    <col min="2" max="2" width="12.296875" bestFit="1" customWidth="1"/>
    <col min="3" max="3" width="14.09765625" bestFit="1" customWidth="1"/>
    <col min="4" max="7" width="8.796875" bestFit="1" customWidth="1"/>
    <col min="8" max="8" width="7.5" bestFit="1" customWidth="1"/>
    <col min="9" max="10" width="14.19921875" bestFit="1" customWidth="1"/>
    <col min="11" max="11" width="18.796875" bestFit="1" customWidth="1"/>
    <col min="12" max="12" width="16.8984375" bestFit="1" customWidth="1"/>
  </cols>
  <sheetData>
    <row r="2" spans="2:8">
      <c r="D2" s="28" t="s">
        <v>0</v>
      </c>
    </row>
    <row r="3" spans="2:8">
      <c r="B3" s="28" t="s">
        <v>42</v>
      </c>
      <c r="C3" s="28" t="s">
        <v>70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9"/>
      <c r="E4" s="29"/>
      <c r="F4" s="29"/>
      <c r="G4" s="29"/>
      <c r="H4" s="29"/>
    </row>
    <row r="5" spans="2:8">
      <c r="C5" t="s">
        <v>68</v>
      </c>
      <c r="D5" s="29">
        <v>8.3033788641265274E-2</v>
      </c>
      <c r="E5" s="29">
        <v>0</v>
      </c>
      <c r="F5" s="29">
        <v>0.79052151762970913</v>
      </c>
      <c r="G5" s="29">
        <v>0</v>
      </c>
      <c r="H5" s="29">
        <v>0.2044985697523716</v>
      </c>
    </row>
    <row r="6" spans="2:8">
      <c r="C6" t="s">
        <v>69</v>
      </c>
      <c r="D6" s="29">
        <v>2.7379400260756193E-2</v>
      </c>
      <c r="E6" s="29">
        <v>0</v>
      </c>
      <c r="F6" s="29">
        <v>0.77422151578643161</v>
      </c>
      <c r="G6" s="29">
        <v>0</v>
      </c>
      <c r="H6" s="29">
        <v>0.18197419385881203</v>
      </c>
    </row>
    <row r="7" spans="2:8">
      <c r="B7" t="s">
        <v>20</v>
      </c>
      <c r="D7" s="29"/>
      <c r="E7" s="29"/>
      <c r="F7" s="29"/>
      <c r="G7" s="29"/>
      <c r="H7" s="29"/>
    </row>
    <row r="8" spans="2:8">
      <c r="C8" t="s">
        <v>68</v>
      </c>
      <c r="D8" s="29">
        <v>0</v>
      </c>
      <c r="E8" s="29">
        <v>0</v>
      </c>
      <c r="F8" s="29">
        <v>0</v>
      </c>
      <c r="G8" s="29">
        <v>1</v>
      </c>
      <c r="H8" s="29">
        <v>0.17543348389916946</v>
      </c>
    </row>
    <row r="9" spans="2:8">
      <c r="C9" t="s">
        <v>69</v>
      </c>
      <c r="D9" s="29">
        <v>0</v>
      </c>
      <c r="E9" s="29">
        <v>0</v>
      </c>
      <c r="F9" s="29">
        <v>0</v>
      </c>
      <c r="G9" s="29">
        <v>1</v>
      </c>
      <c r="H9" s="29">
        <v>0.10643228895179592</v>
      </c>
    </row>
    <row r="10" spans="2:8">
      <c r="B10" t="s">
        <v>30</v>
      </c>
      <c r="D10" s="29"/>
      <c r="E10" s="29"/>
      <c r="F10" s="29"/>
      <c r="G10" s="29"/>
      <c r="H10" s="29"/>
    </row>
    <row r="11" spans="2:8">
      <c r="C11" t="s">
        <v>68</v>
      </c>
      <c r="D11" s="29">
        <v>0</v>
      </c>
      <c r="E11" s="29">
        <v>1</v>
      </c>
      <c r="F11" s="29">
        <v>0</v>
      </c>
      <c r="G11" s="29">
        <v>0</v>
      </c>
      <c r="H11" s="29">
        <v>0.31129294896866239</v>
      </c>
    </row>
    <row r="12" spans="2:8">
      <c r="C12" t="s">
        <v>69</v>
      </c>
      <c r="D12" s="29">
        <v>0</v>
      </c>
      <c r="E12" s="29">
        <v>1</v>
      </c>
      <c r="F12" s="29">
        <v>0</v>
      </c>
      <c r="G12" s="29">
        <v>0</v>
      </c>
      <c r="H12" s="29">
        <v>0.30252848860055015</v>
      </c>
    </row>
    <row r="13" spans="2:8">
      <c r="B13" t="s">
        <v>5</v>
      </c>
      <c r="D13" s="29"/>
      <c r="E13" s="29"/>
      <c r="F13" s="29"/>
      <c r="G13" s="29"/>
      <c r="H13" s="29"/>
    </row>
    <row r="14" spans="2:8">
      <c r="C14" t="s">
        <v>68</v>
      </c>
      <c r="D14" s="29">
        <v>0.91696621135873468</v>
      </c>
      <c r="E14" s="29">
        <v>0</v>
      </c>
      <c r="F14" s="29">
        <v>0.20947848237029093</v>
      </c>
      <c r="G14" s="29">
        <v>0</v>
      </c>
      <c r="H14" s="29">
        <v>0.30877499737979658</v>
      </c>
    </row>
    <row r="15" spans="2:8">
      <c r="C15" t="s">
        <v>69</v>
      </c>
      <c r="D15" s="29">
        <v>0.97262059973924375</v>
      </c>
      <c r="E15" s="29">
        <v>0</v>
      </c>
      <c r="F15" s="29">
        <v>0.22577848421356839</v>
      </c>
      <c r="G15" s="29">
        <v>0</v>
      </c>
      <c r="H15" s="29">
        <v>0.40906502858884192</v>
      </c>
    </row>
    <row r="16" spans="2:8">
      <c r="B16" t="s">
        <v>71</v>
      </c>
      <c r="D16" s="29">
        <v>1</v>
      </c>
      <c r="E16" s="29">
        <v>1</v>
      </c>
      <c r="F16" s="29">
        <v>1</v>
      </c>
      <c r="G16" s="29">
        <v>1</v>
      </c>
      <c r="H16" s="29">
        <v>1</v>
      </c>
    </row>
    <row r="17" spans="2:8">
      <c r="B17" t="s">
        <v>72</v>
      </c>
      <c r="D17" s="29">
        <v>1</v>
      </c>
      <c r="E17" s="29">
        <v>1</v>
      </c>
      <c r="F17" s="29">
        <v>1</v>
      </c>
      <c r="G17" s="29">
        <v>1</v>
      </c>
      <c r="H17" s="29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tabSelected="1" workbookViewId="0">
      <selection activeCell="J7" sqref="J7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promptTitle="입력방법" prompt="6자로_x000a_입력하세요!" sqref="B4:B21" xr:uid="{BC5132B6-AD72-47D2-8B83-A358E7CEA843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K26" sqref="K26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I3" sqref="I3"/>
    </sheetView>
  </sheetViews>
  <sheetFormatPr defaultRowHeight="17.399999999999999"/>
  <cols>
    <col min="1" max="1" width="3.19921875" customWidth="1"/>
    <col min="3" max="3" width="11.5976562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6">
        <v>43850</v>
      </c>
      <c r="D6" s="27">
        <v>89000000</v>
      </c>
      <c r="E6" s="27">
        <v>66750000</v>
      </c>
      <c r="F6" s="27">
        <v>22250000</v>
      </c>
    </row>
    <row r="7" spans="2:6">
      <c r="B7" s="3" t="s">
        <v>25</v>
      </c>
      <c r="C7" s="26">
        <v>43910</v>
      </c>
      <c r="D7" s="27">
        <v>26800000</v>
      </c>
      <c r="E7" s="27">
        <v>19028000</v>
      </c>
      <c r="F7" s="27">
        <v>7772000</v>
      </c>
    </row>
    <row r="8" spans="2:6">
      <c r="B8" s="3" t="s">
        <v>18</v>
      </c>
      <c r="C8" s="26">
        <v>43927</v>
      </c>
      <c r="D8" s="27">
        <v>79800000</v>
      </c>
      <c r="E8" s="27">
        <v>57456000</v>
      </c>
      <c r="F8" s="27">
        <v>22344000</v>
      </c>
    </row>
    <row r="9" spans="2:6">
      <c r="B9" s="3" t="s">
        <v>14</v>
      </c>
      <c r="C9" s="26">
        <v>43927</v>
      </c>
      <c r="D9" s="27">
        <v>28000000</v>
      </c>
      <c r="E9" s="27">
        <v>25760000</v>
      </c>
      <c r="F9" s="27">
        <v>2240000</v>
      </c>
    </row>
    <row r="10" spans="2:6">
      <c r="B10" s="3" t="s">
        <v>13</v>
      </c>
      <c r="C10" s="26">
        <v>43933</v>
      </c>
      <c r="D10" s="27">
        <v>21000000</v>
      </c>
      <c r="E10" s="27">
        <v>18480000</v>
      </c>
      <c r="F10" s="27">
        <v>2520000</v>
      </c>
    </row>
    <row r="11" spans="2:6">
      <c r="B11" s="3" t="s">
        <v>34</v>
      </c>
      <c r="C11" s="26">
        <v>43936</v>
      </c>
      <c r="D11" s="27">
        <v>120000000</v>
      </c>
      <c r="E11" s="27">
        <v>102000000</v>
      </c>
      <c r="F11" s="27">
        <v>18000000</v>
      </c>
    </row>
    <row r="12" spans="2:6">
      <c r="B12" s="3" t="s">
        <v>6</v>
      </c>
      <c r="C12" s="26">
        <v>43941</v>
      </c>
      <c r="D12" s="27">
        <v>60000000</v>
      </c>
      <c r="E12" s="27">
        <v>58200000</v>
      </c>
      <c r="F12" s="27">
        <v>1800000</v>
      </c>
    </row>
    <row r="13" spans="2:6">
      <c r="B13" s="3" t="s">
        <v>27</v>
      </c>
      <c r="C13" s="26">
        <v>43942</v>
      </c>
      <c r="D13" s="27">
        <v>84000000</v>
      </c>
      <c r="E13" s="27">
        <v>79800000</v>
      </c>
      <c r="F13" s="27">
        <v>4200000</v>
      </c>
    </row>
    <row r="14" spans="2:6">
      <c r="B14" s="3" t="s">
        <v>32</v>
      </c>
      <c r="C14" s="26">
        <v>43943</v>
      </c>
      <c r="D14" s="27">
        <v>110000000</v>
      </c>
      <c r="E14" s="27">
        <v>74800000</v>
      </c>
      <c r="F14" s="27">
        <v>35200000</v>
      </c>
    </row>
    <row r="15" spans="2:6">
      <c r="B15" s="3" t="s">
        <v>48</v>
      </c>
      <c r="C15" s="26">
        <v>43944</v>
      </c>
      <c r="D15" s="27">
        <v>19000000</v>
      </c>
      <c r="E15" s="27">
        <v>13490000</v>
      </c>
      <c r="F15" s="27">
        <v>5510000</v>
      </c>
    </row>
    <row r="16" spans="2:6">
      <c r="B16" s="3" t="s">
        <v>26</v>
      </c>
      <c r="C16" s="26">
        <v>43946</v>
      </c>
      <c r="D16" s="27">
        <v>64000000</v>
      </c>
      <c r="E16" s="27">
        <v>42240000</v>
      </c>
      <c r="F16" s="27">
        <v>21760000</v>
      </c>
    </row>
    <row r="17" spans="2:6">
      <c r="B17" s="3" t="s">
        <v>43</v>
      </c>
      <c r="C17" s="26">
        <v>43971</v>
      </c>
      <c r="D17" s="27">
        <v>50000000</v>
      </c>
      <c r="E17" s="27">
        <v>37500000</v>
      </c>
      <c r="F17" s="27">
        <v>12500000</v>
      </c>
    </row>
    <row r="18" spans="2:6">
      <c r="B18" s="3" t="s">
        <v>22</v>
      </c>
      <c r="C18" s="26">
        <v>44002</v>
      </c>
      <c r="D18" s="27">
        <v>39780000</v>
      </c>
      <c r="E18" s="27">
        <v>31824000</v>
      </c>
      <c r="F18" s="27">
        <v>7956000</v>
      </c>
    </row>
    <row r="19" spans="2:6">
      <c r="B19" s="3" t="s">
        <v>23</v>
      </c>
      <c r="C19" s="26">
        <v>44094</v>
      </c>
      <c r="D19" s="27">
        <v>19800000</v>
      </c>
      <c r="E19" s="27">
        <v>9504000</v>
      </c>
      <c r="F19" s="27">
        <v>10296000</v>
      </c>
    </row>
    <row r="20" spans="2:6">
      <c r="B20" s="3" t="s">
        <v>9</v>
      </c>
      <c r="C20" s="26">
        <v>44124</v>
      </c>
      <c r="D20" s="27">
        <v>33000000</v>
      </c>
      <c r="E20" s="27">
        <v>32010000</v>
      </c>
      <c r="F20" s="27">
        <v>990000</v>
      </c>
    </row>
    <row r="21" spans="2:6">
      <c r="B21" s="3" t="s">
        <v>16</v>
      </c>
      <c r="C21" s="26">
        <v>44124</v>
      </c>
      <c r="D21" s="27">
        <v>75600000</v>
      </c>
      <c r="E21" s="27">
        <v>45360000</v>
      </c>
      <c r="F21" s="27">
        <v>30240000</v>
      </c>
    </row>
    <row r="22" spans="2:6">
      <c r="B22" s="3" t="s">
        <v>36</v>
      </c>
      <c r="C22" s="26">
        <v>44155</v>
      </c>
      <c r="D22" s="27">
        <v>94000000</v>
      </c>
      <c r="E22" s="27">
        <v>58280000</v>
      </c>
      <c r="F22" s="27">
        <v>35720000</v>
      </c>
    </row>
    <row r="23" spans="2:6">
      <c r="B23" s="3" t="s">
        <v>47</v>
      </c>
      <c r="C23" s="26">
        <v>44185</v>
      </c>
      <c r="D23" s="27">
        <v>18000000</v>
      </c>
      <c r="E23" s="27">
        <v>9900000</v>
      </c>
      <c r="F23" s="27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38100</xdr:rowOff>
                  </from>
                  <to>
                    <xdr:col>4</xdr:col>
                    <xdr:colOff>678180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22860</xdr:colOff>
                    <xdr:row>1</xdr:row>
                    <xdr:rowOff>53340</xdr:rowOff>
                  </from>
                  <to>
                    <xdr:col>5</xdr:col>
                    <xdr:colOff>670560</xdr:colOff>
                    <xdr:row>2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K11" sqref="K11"/>
    </sheetView>
  </sheetViews>
  <sheetFormatPr defaultRowHeight="17.399999999999999"/>
  <cols>
    <col min="1" max="5" width="12.5" customWidth="1"/>
  </cols>
  <sheetData>
    <row r="1" spans="1:5" ht="21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25"/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A E A A B Q S w M E F A A C A A g A a Y 8 K X b A j l p q m A A A A 9 g A A A B I A H A B D b 2 5 m a W c v U G F j a 2 F n Z S 5 4 b W w g o h g A K K A U A A A A A A A A A A A A A A A A A A A A A A A A A A A A h Y + 9 D o I w A I R f h X S n P 2 i U k F I G R y U x m h j X p l R o g N b Q Y n k 3 B x / J V x C j q J v j 3 X 2 X 3 N 2 v N 5 o N b R N c Z G e V 0 S k g E I N A a m E K p c s U 9 O 4 U x i B j d M t F z U s Z j L C 2 y W B V C i r n z g l C 3 n v o Z 9 B 0 J Y o w J u i Y b / a i k i 0 P l b a O a y H B p 1 X 8 b w F G D 6 8 x L I J k v o B k G U N M 0 W T S X O k v E I 1 7 n + m P S V d 9 4 / p O s t q E 6 x 1 F k 6 T o / Y E 9 A F B L A w Q U A A I A C A B p j w p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Y 8 K X d q N o 2 7 I A Q A A r g I A A B M A H A B G b 3 J t d W x h c y 9 T Z W N 0 a W 9 u M S 5 t I K I Y A C i g F A A A A A A A A A A A A A A A A A A A A A A A A A A A A H W S Y U v b Q B j H 3 x f 6 H Y 7 4 J o U j X L u i O M m L r Z 2 4 N 2 O j f W d G y d K b C y Z 3 k r v I R I S + 2 M C t D j q m r M 4 4 M i g r i m C x O i L D L 5 S 7 f I d d z U Y d 6 s F x 9 9 z v / z z 8 n 4 d j 2 O E u J a C R n + W F Y q F Y Y G / s A L e B G A 7 k r y j r v 8 v 2 j 4 A J P M y L B a C W P O i J c a J e a m z d q F M n 9 D H h + q L r Y a N G C V c B 0 7 X 6 Q 2 u J + v i x 7 a y G a 6 0 K q i B U R X M W q h p A D j t y u 2 / J 3 + f Z f l R O k w + W w r O t a d y S 3 U G a j F p q K w P i J J F x J I e f 9 Y k M V c q o Z K E K k B e R 7 M a 5 R E Z x 1 t + z 0 I P s 2 4 5 1 0 7 b h s H W t B J f r 2 H N 9 l + P A 1 K A G Q Y 1 6 o U + Y O Q f B E + L Q t k t W z P n q P A Q v Q s p x g 2 9 4 2 J x e j W e U 4 J c l m H c / o 8 m P l + n Z k e h F I P s 6 E J 9 2 N T W K p v 1 K C Z 8 H 1 F d Z S 9 h u 4 4 D p + a A g W P 7 7 / s j z G o 7 t 2 Q E z e R D e L C n G n f T s a l I y b 2 V a s h n Y h L 2 m g Z 9 7 b m 6 s Y a b f 4 Q F u b m r p O E 5 H h + L 4 v W q R K y H g + C 3 f g u A f k V e 7 4 k t 0 C 4 q d j v h 5 I u P e X Z m i e y 6 6 l / J 7 7 z a 5 n n O a b M u 9 H w o + J X y 2 a k z 8 5 X R 0 I A 8 7 9 9 L T R H 0 B R f 9 H W 6 V i w S X 3 D m X h D 1 B L A Q I t A B Q A A g A I A G m P C l 2 w I 5 a a p g A A A P Y A A A A S A A A A A A A A A A A A A A A A A A A A A A B D b 2 5 m a W c v U G F j a 2 F n Z S 5 4 b W x Q S w E C L Q A U A A I A C A B p j w p d D 8 r p q 6 Q A A A D p A A A A E w A A A A A A A A A A A A A A A A D y A A A A W 0 N v b n R l b n R f V H l w Z X N d L n h t b F B L A Q I t A B Q A A g A I A G m P C l 3 a j a N u y A E A A K 4 C A A A T A A A A A A A A A A A A A A A A A O M B A A B G b 3 J t d W x h c y 9 T Z W N 0 a W 9 u M S 5 t U E s F B g A A A A A D A A M A w g A A A P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o O A A A A A A A A 6 A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V B N y V B N C V F Q y V C N i U 5 Q y V F R C U 5 O C U 4 N C V F R C U 5 O S V B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l F 1 Z X J 5 S U Q i I F Z h b H V l P S J z Z T U z Y T g 4 M z I t O T Q y M S 0 0 M z l k L T h m M 2 I t Y 2 Y w M W F k M D V h Z D A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I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B U M D g 6 N T k 6 M T k u O T I 0 N z M z M 1 o i I C 8 + P E V u d H J 5 I F R 5 c G U 9 I k Z p b G x D b 2 x 1 b W 5 U e X B l c y I g V m F s d W U 9 I n N C Z 1 l H Q m d N R E F 3 P T 0 i I C 8 + P E V u d H J 5 I F R 5 c G U 9 I k Z p b G x D b 2 x 1 b W 5 O Y W 1 l c y I g V m F s d W U 9 I n N b J n F 1 b 3 Q 7 6 r O g 6 r C d 6 6 q F J n F 1 b 3 Q 7 L C Z x d W 9 0 O + q z o O q w n e y 9 l O u T n C Z x d W 9 0 O y w m c X V v d D v r j I D r p q z s o J D r q o U m c X V v d D s s J n F 1 b 3 Q 7 6 4 u 0 6 4 u 5 7 J 6 Q J n F 1 b 3 Q 7 L C Z x d W 9 0 O + u n p O y 2 n O q 4 i O y V o S Z x d W 9 0 O y w m c X V v d D v r s J v s n Y D q u I j s l a E m c X V v d D s s J n F 1 b 3 Q 7 6 6 + 4 7 I i Y 6 r i I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6 e k 7 L a c 7 Z i E 7 Z m p L + u z g O q y v e u Q n C D s n K D t m J U u e + q z o O q w n e u q h S w w f S Z x d W 9 0 O y w m c X V v d D t T Z W N 0 a W 9 u M S / r p 6 T s t p z t m I T t m a k v 6 7 O A 6 r K 9 6 5 C c I O y c o O 2 Y l S 5 7 6 r O g 6 r C d 7 L 2 U 6 5 O c L D F 9 J n F 1 b 3 Q 7 L C Z x d W 9 0 O 1 N l Y 3 R p b 2 4 x L + u n p O y 2 n O 2 Y h O 2 Z q S / r s 4 D q s r 3 r k J w g 7 J y g 7 Z i V L n v r j I D r p q z s o J D r q o U s M n 0 m c X V v d D s s J n F 1 b 3 Q 7 U 2 V j d G l v b j E v 6 6 e k 7 L a c 7 Z i E 7 Z m p L + u z g O q y v e u Q n C D s n K D t m J U u e + u L t O u L u e y e k C w z f S Z x d W 9 0 O y w m c X V v d D t T Z W N 0 a W 9 u M S / r p 6 T s t p z t m I T t m a k v 6 7 O A 6 r K 9 6 5 C c I O y c o O 2 Y l S 5 7 6 6 e k 7 L a c 6 r i I 7 J W h L D R 9 J n F 1 b 3 Q 7 L C Z x d W 9 0 O 1 N l Y 3 R p b 2 4 x L + u n p O y 2 n O 2 Y h O 2 Z q S / r s 4 D q s r 3 r k J w g 7 J y g 7 Z i V L n v r s J v s n Y D q u I j s l a E s N X 0 m c X V v d D s s J n F 1 b 3 Q 7 U 2 V j d G l v b j E v 6 6 e k 7 L a c 7 Z i E 7 Z m p L + u z g O q y v e u Q n C D s n K D t m J U u e + u v u O y I m O q 4 i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r p 6 T s t p z t m I T t m a k v 6 7 O A 6 r K 9 6 5 C c I O y c o O 2 Y l S 5 7 6 r O g 6 r C d 6 6 q F L D B 9 J n F 1 b 3 Q 7 L C Z x d W 9 0 O 1 N l Y 3 R p b 2 4 x L + u n p O y 2 n O 2 Y h O 2 Z q S / r s 4 D q s r 3 r k J w g 7 J y g 7 Z i V L n v q s 6 D q s J 3 s v Z T r k 5 w s M X 0 m c X V v d D s s J n F 1 b 3 Q 7 U 2 V j d G l v b j E v 6 6 e k 7 L a c 7 Z i E 7 Z m p L + u z g O q y v e u Q n C D s n K D t m J U u e + u M g O u m r O y g k O u q h S w y f S Z x d W 9 0 O y w m c X V v d D t T Z W N 0 a W 9 u M S / r p 6 T s t p z t m I T t m a k v 6 7 O A 6 r K 9 6 5 C c I O y c o O 2 Y l S 5 7 6 4 u 0 6 4 u 5 7 J 6 Q L D N 9 J n F 1 b 3 Q 7 L C Z x d W 9 0 O 1 N l Y 3 R p b 2 4 x L + u n p O y 2 n O 2 Y h O 2 Z q S / r s 4 D q s r 3 r k J w g 7 J y g 7 Z i V L n v r p 6 T s t p z q u I j s l a E s N H 0 m c X V v d D s s J n F 1 b 3 Q 7 U 2 V j d G l v b j E v 6 6 e k 7 L a c 7 Z i E 7 Z m p L + u z g O q y v e u Q n C D s n K D t m J U u e + u w m + y d g O q 4 i O y V o S w 1 f S Z x d W 9 0 O y w m c X V v d D t T Z W N 0 a W 9 u M S / r p 6 T s t p z t m I T t m a k v 6 7 O A 6 r K 9 6 5 C c I O y c o O 2 Y l S 5 7 6 6 + 4 7 I i Y 6 r i I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I l Q T c l Q T Q l R U M l Q j Y l O U M l R U Q l O T g l O D Q l R U Q l O T k l Q T k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U E 3 J U E 0 J U V D J U I 2 J T l D J U V E J T k 4 J T g 0 J U V E J T k 5 J U E 5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V B N y V B N C V F Q y V C N i U 5 Q y V F R C U 5 O C U 4 N C V F R C U 5 O S V B O S 8 l R U I l Q j M l O D A l R U E l Q j I l Q k Q l R U I l O T A l O U M l M j A l R U M l O U M l Q T A l R U Q l O T g l O T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f l l a S 3 i 8 U u L O p O G M N B P f A A A A A A C A A A A A A A Q Z g A A A A E A A C A A A A A p 6 m k e 2 e h K S U q g A a g m p i h Q Z Z 5 f a W h 2 o 5 n i j r q I r 5 O X B w A A A A A O g A A A A A I A A C A A A A B q M b o q a t B m K v d y U h 4 7 V H A g N C T Z b h 2 K 7 m V a 1 f d s q X p v y V A A A A B v Z T s n 5 / q y 7 M A v W U w e F k q E r l M S 1 / Z x h 5 5 w R G 4 l V 3 + a A / o 9 N b y 6 a 4 M J F W s U w / l O v j Y k 6 C Q M 8 A k c q d 3 j N i o 8 f f s V t C H d j O 4 a D G P n H s 0 2 e g / B Z U A A A A B h w Y D a W 3 r 5 d K Y r C q M F Z l Q j e q d i i T U 7 F i m X D l e H I Y o j E b C z P i c 6 3 8 I 8 w M b 4 1 m k d 4 Q 1 a H n x m M o J F / Y h V Z k n b L t T V < / D a t a M a s h u p > 
</file>

<file path=customXml/itemProps1.xml><?xml version="1.0" encoding="utf-8"?>
<ds:datastoreItem xmlns:ds="http://schemas.openxmlformats.org/officeDocument/2006/customXml" ds:itemID="{DA1FBA4E-861C-4FB5-BC8D-FCD7A75A04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지수 김</cp:lastModifiedBy>
  <cp:lastPrinted>2026-08-10T08:22:32Z</cp:lastPrinted>
  <dcterms:created xsi:type="dcterms:W3CDTF">2023-08-09T00:13:15Z</dcterms:created>
  <dcterms:modified xsi:type="dcterms:W3CDTF">2026-08-10T09:17:34Z</dcterms:modified>
</cp:coreProperties>
</file>