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 codeName="{4D1C537B-E38A-612A-F078-A93A15B4B7F4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03회\"/>
    </mc:Choice>
  </mc:AlternateContent>
  <xr:revisionPtr revIDLastSave="0" documentId="13_ncr:1_{0810E819-8A0B-43E5-A102-CA3B0268F15A}" xr6:coauthVersionLast="47" xr6:coauthVersionMax="47" xr10:uidLastSave="{00000000-0000-0000-0000-000000000000}"/>
  <bookViews>
    <workbookView xWindow="-108" yWindow="-108" windowWidth="23256" windowHeight="12456" firstSheet="1" activeTab="6" xr2:uid="{812066B2-97CF-4D81-BA16-AB7A7A7E7780}"/>
  </bookViews>
  <sheets>
    <sheet name="기본작업" sheetId="1" r:id="rId1"/>
    <sheet name="계산작업" sheetId="2" r:id="rId2"/>
    <sheet name="분석작업-1" sheetId="4" r:id="rId3"/>
    <sheet name="분석작업-2" sheetId="5" r:id="rId4"/>
    <sheet name="기타작업-1" sheetId="6" r:id="rId5"/>
    <sheet name="기타작업-2" sheetId="7" r:id="rId6"/>
    <sheet name="기타작업-3" sheetId="8" r:id="rId7"/>
  </sheets>
  <functionGroups builtInGroupCount="19"/>
  <definedNames>
    <definedName name="_xlnm._FilterDatabase" localSheetId="0" hidden="1">기본작업!$A$2:$G$20</definedName>
    <definedName name="_xlnm._FilterDatabase" localSheetId="3" hidden="1">'분석작업-2'!$A$3:$G$21</definedName>
    <definedName name="_xlnm.Criteria" localSheetId="0">기본작업!$A$22:$A$23</definedName>
    <definedName name="_xlnm.Extract" localSheetId="0">기본작업!$A$25:$D$25</definedName>
    <definedName name="_xlnm.Print_Area" localSheetId="0">기본작업!$A$1:$H$21</definedName>
  </definedNames>
  <calcPr calcId="191029"/>
  <pivotCaches>
    <pivotCache cacheId="1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6" i="2" l="1"/>
  <c r="B25" i="2" a="1"/>
  <c r="B25" i="2" s="1"/>
  <c r="B26" i="2" a="1"/>
  <c r="B26" i="2" s="1"/>
  <c r="B27" i="2" a="1"/>
  <c r="B27" i="2" s="1"/>
  <c r="B24" i="2" a="1"/>
  <c r="B24" i="2" s="1"/>
  <c r="I3" i="2"/>
  <c r="A23" i="1"/>
  <c r="H6" i="2" a="1"/>
  <c r="H12" i="2" a="1"/>
  <c r="H18" i="2" a="1"/>
  <c r="H7" i="2" a="1"/>
  <c r="H13" i="2" a="1"/>
  <c r="H19" i="2" a="1"/>
  <c r="H8" i="2" a="1"/>
  <c r="H14" i="2" a="1"/>
  <c r="H20" i="2" a="1"/>
  <c r="H9" i="2" a="1"/>
  <c r="H15" i="2" a="1"/>
  <c r="H4" i="2" a="1"/>
  <c r="H10" i="2" a="1"/>
  <c r="H16" i="2" a="1"/>
  <c r="H5" i="2" a="1"/>
  <c r="H11" i="2" a="1"/>
  <c r="H17" i="2" a="1"/>
  <c r="H3" i="2" a="1"/>
  <c r="H17" i="2" l="1"/>
  <c r="H11" i="2"/>
  <c r="H5" i="2"/>
  <c r="H16" i="2"/>
  <c r="H10" i="2"/>
  <c r="H4" i="2"/>
  <c r="H15" i="2"/>
  <c r="H9" i="2"/>
  <c r="H20" i="2"/>
  <c r="H14" i="2"/>
  <c r="H8" i="2"/>
  <c r="H19" i="2"/>
  <c r="H13" i="2"/>
  <c r="H7" i="2"/>
  <c r="H18" i="2"/>
  <c r="H12" i="2"/>
  <c r="H6" i="2"/>
  <c r="H3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73A1399-A869-4834-9B96-D46433558BEA}" keepAlive="1" name="쿼리 - 매출현황" description="통합 문서의 '매출현황' 쿼리에 대한 연결입니다." type="5" refreshedVersion="7" background="1">
    <dbPr connection="Provider=Microsoft.Mashup.OleDb.1;Data Source=$Workbook$;Location=매출현황;Extended Properties=&quot;&quot;" command="SELECT * FROM [매출현황]"/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<sst xmlns="http://schemas.openxmlformats.org/spreadsheetml/2006/main" count="352" uniqueCount="80">
  <si>
    <t>담당자</t>
  </si>
  <si>
    <t>매출금액</t>
  </si>
  <si>
    <t>받은금액</t>
  </si>
  <si>
    <t>미수금</t>
  </si>
  <si>
    <t>12AH78</t>
  </si>
  <si>
    <t>합정</t>
  </si>
  <si>
    <t>박수영</t>
  </si>
  <si>
    <t>31BG25</t>
  </si>
  <si>
    <t>강석희</t>
  </si>
  <si>
    <t>장명수</t>
  </si>
  <si>
    <t>12AB58</t>
  </si>
  <si>
    <t>목동</t>
  </si>
  <si>
    <t>민상주</t>
  </si>
  <si>
    <t>노진일</t>
  </si>
  <si>
    <t>김현진</t>
  </si>
  <si>
    <t>15BC80</t>
  </si>
  <si>
    <t>정민호</t>
  </si>
  <si>
    <t>98AG10</t>
  </si>
  <si>
    <t>김승철</t>
  </si>
  <si>
    <t>15CD70</t>
  </si>
  <si>
    <t>신림</t>
  </si>
  <si>
    <t>이선진</t>
  </si>
  <si>
    <t>이만열</t>
  </si>
  <si>
    <t>이미연</t>
  </si>
  <si>
    <t>78CD11</t>
  </si>
  <si>
    <t>김병수</t>
  </si>
  <si>
    <t>신현호</t>
  </si>
  <si>
    <t>백금자</t>
  </si>
  <si>
    <t>구웅희</t>
  </si>
  <si>
    <t>36AB80</t>
  </si>
  <si>
    <t>신촌</t>
  </si>
  <si>
    <t>김민국</t>
  </si>
  <si>
    <t>성은희</t>
  </si>
  <si>
    <t>14AD72</t>
  </si>
  <si>
    <t>박근호</t>
  </si>
  <si>
    <t>35C256</t>
  </si>
  <si>
    <t>정상욱</t>
  </si>
  <si>
    <t>78AU17</t>
  </si>
  <si>
    <t>14BB71</t>
  </si>
  <si>
    <t>78CP90</t>
  </si>
  <si>
    <t>고객명</t>
  </si>
  <si>
    <t>고객코드</t>
  </si>
  <si>
    <t>대리점명</t>
  </si>
  <si>
    <t>유순자</t>
  </si>
  <si>
    <t>12AC77</t>
  </si>
  <si>
    <t>13AG10</t>
  </si>
  <si>
    <t>26AD78</t>
  </si>
  <si>
    <t>채우리</t>
  </si>
  <si>
    <t>손수호</t>
  </si>
  <si>
    <t>[표1]</t>
  </si>
  <si>
    <t>비고</t>
  </si>
  <si>
    <t>할인금액</t>
  </si>
  <si>
    <t>[표2]</t>
  </si>
  <si>
    <t>[표3]</t>
  </si>
  <si>
    <t>매출금액합계</t>
  </si>
  <si>
    <t>최대미수금고객명</t>
  </si>
  <si>
    <t>기타</t>
  </si>
  <si>
    <t>거래건수</t>
  </si>
  <si>
    <t>매출 현황</t>
  </si>
  <si>
    <t>대출만기일</t>
  </si>
  <si>
    <t>홍길동</t>
  </si>
  <si>
    <t>고급</t>
  </si>
  <si>
    <t>현금</t>
  </si>
  <si>
    <t>고객정보현황</t>
  </si>
  <si>
    <t>고객등급</t>
  </si>
  <si>
    <t>결제방식</t>
  </si>
  <si>
    <t>조건</t>
    <phoneticPr fontId="5" type="noConversion"/>
  </si>
  <si>
    <t>총합계</t>
  </si>
  <si>
    <t>합계 : 받은금액</t>
  </si>
  <si>
    <t>전체 합계 : 받은금액</t>
  </si>
  <si>
    <t>전체 합계 : 미수금</t>
  </si>
  <si>
    <t>합계 : 미수금</t>
  </si>
  <si>
    <t>값</t>
  </si>
  <si>
    <t>14BB71</t>
    <phoneticPr fontId="5" type="noConversion"/>
  </si>
  <si>
    <t>78AU17</t>
    <phoneticPr fontId="5" type="noConversion"/>
  </si>
  <si>
    <t>78CP90</t>
    <phoneticPr fontId="5" type="noConversion"/>
  </si>
  <si>
    <t>이지우</t>
    <phoneticPr fontId="5" type="noConversion"/>
  </si>
  <si>
    <t>고급</t>
    <phoneticPr fontId="5" type="noConversion"/>
  </si>
  <si>
    <t>현금</t>
    <phoneticPr fontId="5" type="noConversion"/>
  </si>
  <si>
    <t>2025년 12월 30일 화요일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</si>
</sst>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0.0%"/>
    <numFmt numFmtId="177" formatCode="[&gt;0]0.0%;[&lt;=0]&quot;*&quot;"/>
    <numFmt numFmtId="179" formatCode="mm&quot;월&quot;\ dd&quot;일&quot;\(aaa\)"/>
    <numFmt numFmtId="180" formatCode="#,###,,&quot;백&quot;&quot;만&quot;&quot;원&quot;"/>
  </numFmts>
  <fonts count="1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8"/>
      <name val="돋움"/>
      <family val="3"/>
      <charset val="129"/>
    </font>
    <font>
      <sz val="10"/>
      <name val="맑은 고딕"/>
      <family val="3"/>
      <charset val="129"/>
      <scheme val="minor"/>
    </font>
    <font>
      <sz val="12"/>
      <color indexed="8"/>
      <name val="굴림"/>
      <family val="3"/>
      <charset val="129"/>
    </font>
    <font>
      <sz val="1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ajor"/>
    </font>
    <font>
      <b/>
      <sz val="14"/>
      <name val="맑은 고딕"/>
      <family val="3"/>
      <charset val="129"/>
    </font>
    <font>
      <sz val="11"/>
      <color theme="1"/>
      <name val="맑은 고딕"/>
      <family val="3"/>
      <charset val="129"/>
    </font>
    <font>
      <b/>
      <sz val="10"/>
      <name val="맑은 고딕"/>
      <family val="3"/>
      <charset val="129"/>
    </font>
    <font>
      <sz val="10"/>
      <name val="맑은 고딕"/>
      <family val="3"/>
      <charset val="129"/>
    </font>
    <font>
      <b/>
      <sz val="11"/>
      <color theme="1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7" fillId="0" borderId="0"/>
  </cellStyleXfs>
  <cellXfs count="31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1" fontId="6" fillId="0" borderId="1" xfId="1" applyFont="1" applyBorder="1" applyAlignment="1">
      <alignment horizontal="center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8" fillId="0" borderId="0" xfId="3" applyFont="1"/>
    <xf numFmtId="41" fontId="6" fillId="0" borderId="1" xfId="1" applyFont="1" applyBorder="1" applyAlignment="1">
      <alignment vertical="center"/>
    </xf>
    <xf numFmtId="0" fontId="6" fillId="0" borderId="1" xfId="1" applyNumberFormat="1" applyFont="1" applyBorder="1" applyAlignment="1">
      <alignment horizontal="center" vertical="center"/>
    </xf>
    <xf numFmtId="176" fontId="6" fillId="0" borderId="1" xfId="1" applyNumberFormat="1" applyFont="1" applyBorder="1" applyAlignment="1">
      <alignment vertical="center"/>
    </xf>
    <xf numFmtId="176" fontId="6" fillId="0" borderId="1" xfId="0" applyNumberFormat="1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10" fillId="0" borderId="0" xfId="0" applyFont="1" applyAlignment="1"/>
    <xf numFmtId="0" fontId="0" fillId="0" borderId="1" xfId="0" applyBorder="1" applyAlignment="1">
      <alignment horizontal="center" vertical="center"/>
    </xf>
    <xf numFmtId="6" fontId="0" fillId="0" borderId="1" xfId="2" applyNumberFormat="1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22" fontId="12" fillId="0" borderId="0" xfId="0" applyNumberFormat="1" applyFont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4" borderId="0" xfId="0" applyFont="1" applyFill="1" applyAlignment="1">
      <alignment horizontal="center" vertical="center"/>
    </xf>
    <xf numFmtId="0" fontId="0" fillId="0" borderId="0" xfId="0" pivotButton="1">
      <alignment vertical="center"/>
    </xf>
    <xf numFmtId="177" fontId="0" fillId="0" borderId="0" xfId="0" applyNumberFormat="1">
      <alignment vertical="center"/>
    </xf>
    <xf numFmtId="179" fontId="6" fillId="0" borderId="1" xfId="1" applyNumberFormat="1" applyFont="1" applyBorder="1" applyAlignment="1">
      <alignment horizontal="center" vertical="center"/>
    </xf>
    <xf numFmtId="180" fontId="6" fillId="0" borderId="1" xfId="1" applyNumberFormat="1" applyFont="1" applyBorder="1" applyAlignment="1">
      <alignment vertical="center"/>
    </xf>
    <xf numFmtId="0" fontId="15" fillId="4" borderId="0" xfId="0" applyFont="1" applyFill="1" applyAlignment="1">
      <alignment horizontal="center" vertical="center"/>
    </xf>
  </cellXfs>
  <cellStyles count="4">
    <cellStyle name="쉼표 [0]" xfId="1" builtinId="6"/>
    <cellStyle name="통화 [0]" xfId="2" builtinId="7"/>
    <cellStyle name="표준" xfId="0" builtinId="0"/>
    <cellStyle name="표준_기본작업-2" xfId="3" xr:uid="{81007602-DC90-4707-AB16-2E2CD65E78BD}"/>
  </cellStyles>
  <dxfs count="5">
    <dxf>
      <font>
        <b/>
        <i val="0"/>
        <color rgb="FFFF000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매출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'기타작업-1'!$B$2</c:f>
              <c:strCache>
                <c:ptCount val="1"/>
                <c:pt idx="0">
                  <c:v>매출금액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'기타작업-1'!$A$3:$A$9</c:f>
              <c:strCache>
                <c:ptCount val="7"/>
                <c:pt idx="0">
                  <c:v>장명수</c:v>
                </c:pt>
                <c:pt idx="1">
                  <c:v>이만열</c:v>
                </c:pt>
                <c:pt idx="2">
                  <c:v>유순자</c:v>
                </c:pt>
                <c:pt idx="3">
                  <c:v>채우리</c:v>
                </c:pt>
                <c:pt idx="4">
                  <c:v>김현진</c:v>
                </c:pt>
                <c:pt idx="5">
                  <c:v>김병수</c:v>
                </c:pt>
                <c:pt idx="6">
                  <c:v>백금자</c:v>
                </c:pt>
              </c:strCache>
            </c:strRef>
          </c:cat>
          <c:val>
            <c:numRef>
              <c:f>'기타작업-1'!$B$3:$B$9</c:f>
              <c:numCache>
                <c:formatCode>"₩"#,##0_);[Red]\("₩"#,##0\)</c:formatCode>
                <c:ptCount val="7"/>
                <c:pt idx="0">
                  <c:v>33000</c:v>
                </c:pt>
                <c:pt idx="1">
                  <c:v>39780</c:v>
                </c:pt>
                <c:pt idx="2">
                  <c:v>50000</c:v>
                </c:pt>
                <c:pt idx="3">
                  <c:v>18000</c:v>
                </c:pt>
                <c:pt idx="4">
                  <c:v>28000</c:v>
                </c:pt>
                <c:pt idx="5">
                  <c:v>26800</c:v>
                </c:pt>
                <c:pt idx="6">
                  <c:v>84000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277-4DD1-AF3E-9CA7038A05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983391008"/>
        <c:axId val="1983369792"/>
      </c:barChart>
      <c:lineChart>
        <c:grouping val="standard"/>
        <c:varyColors val="0"/>
        <c:ser>
          <c:idx val="1"/>
          <c:order val="1"/>
          <c:tx>
            <c:strRef>
              <c:f>'기타작업-1'!$D$2</c:f>
              <c:strCache>
                <c:ptCount val="1"/>
                <c:pt idx="0">
                  <c:v>미수금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triangle"/>
            <c:size val="10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'기타작업-1'!$A$3:$A$9</c:f>
              <c:strCache>
                <c:ptCount val="7"/>
                <c:pt idx="0">
                  <c:v>장명수</c:v>
                </c:pt>
                <c:pt idx="1">
                  <c:v>이만열</c:v>
                </c:pt>
                <c:pt idx="2">
                  <c:v>유순자</c:v>
                </c:pt>
                <c:pt idx="3">
                  <c:v>채우리</c:v>
                </c:pt>
                <c:pt idx="4">
                  <c:v>김현진</c:v>
                </c:pt>
                <c:pt idx="5">
                  <c:v>김병수</c:v>
                </c:pt>
                <c:pt idx="6">
                  <c:v>백금자</c:v>
                </c:pt>
              </c:strCache>
            </c:strRef>
          </c:cat>
          <c:val>
            <c:numRef>
              <c:f>'기타작업-1'!$D$3:$D$9</c:f>
              <c:numCache>
                <c:formatCode>"₩"#,##0_);[Red]\("₩"#,##0\)</c:formatCode>
                <c:ptCount val="7"/>
                <c:pt idx="0">
                  <c:v>990</c:v>
                </c:pt>
                <c:pt idx="1">
                  <c:v>7956</c:v>
                </c:pt>
                <c:pt idx="2">
                  <c:v>12500</c:v>
                </c:pt>
                <c:pt idx="3">
                  <c:v>8100</c:v>
                </c:pt>
                <c:pt idx="4">
                  <c:v>2240</c:v>
                </c:pt>
                <c:pt idx="5">
                  <c:v>7772</c:v>
                </c:pt>
                <c:pt idx="6">
                  <c:v>4200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277-4DD1-AF3E-9CA7038A05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0147263"/>
        <c:axId val="80139359"/>
      </c:lineChart>
      <c:catAx>
        <c:axId val="19833910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고객명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83369792"/>
        <c:crosses val="autoZero"/>
        <c:auto val="1"/>
        <c:lblAlgn val="ctr"/>
        <c:lblOffset val="100"/>
        <c:noMultiLvlLbl val="0"/>
      </c:catAx>
      <c:valAx>
        <c:axId val="1983369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wordArtVertRtl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wordArtVertRtl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&quot;₩&quot;#,##0_);[Red]\(&quot;₩&quot;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83391008"/>
        <c:crosses val="autoZero"/>
        <c:crossBetween val="midCat"/>
      </c:valAx>
      <c:valAx>
        <c:axId val="80139359"/>
        <c:scaling>
          <c:orientation val="minMax"/>
        </c:scaling>
        <c:delete val="0"/>
        <c:axPos val="r"/>
        <c:numFmt formatCode="&quot;₩&quot;#,##0_);[Red]\(&quot;₩&quot;#,##0\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0147263"/>
        <c:crosses val="max"/>
        <c:crossBetween val="between"/>
      </c:valAx>
      <c:catAx>
        <c:axId val="8014726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80139359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8</xdr:col>
      <xdr:colOff>685799</xdr:colOff>
      <xdr:row>30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1</xdr:row>
          <xdr:rowOff>0</xdr:rowOff>
        </xdr:from>
        <xdr:to>
          <xdr:col>5</xdr:col>
          <xdr:colOff>0</xdr:colOff>
          <xdr:row>3</xdr:row>
          <xdr:rowOff>0</xdr:rowOff>
        </xdr:to>
        <xdr:sp macro="" textlink="">
          <xdr:nvSpPr>
            <xdr:cNvPr id="13313" name="Button 1" hidden="1">
              <a:extLst>
                <a:ext uri="{63B3BB69-23CF-44E3-9099-C40C66FF867C}">
                  <a14:compatExt spid="_x0000_s13313"/>
                </a:ext>
                <a:ext uri="{FF2B5EF4-FFF2-40B4-BE49-F238E27FC236}">
                  <a16:creationId xmlns:a16="http://schemas.microsoft.com/office/drawing/2014/main" id="{00000000-0008-0000-0500-00000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날짜서식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</xdr:row>
          <xdr:rowOff>0</xdr:rowOff>
        </xdr:from>
        <xdr:to>
          <xdr:col>6</xdr:col>
          <xdr:colOff>0</xdr:colOff>
          <xdr:row>3</xdr:row>
          <xdr:rowOff>0</xdr:rowOff>
        </xdr:to>
        <xdr:sp macro="" textlink="">
          <xdr:nvSpPr>
            <xdr:cNvPr id="13314" name="Button 2" hidden="1">
              <a:extLst>
                <a:ext uri="{63B3BB69-23CF-44E3-9099-C40C66FF867C}">
                  <a14:compatExt spid="_x0000_s13314"/>
                </a:ext>
                <a:ext uri="{FF2B5EF4-FFF2-40B4-BE49-F238E27FC236}">
                  <a16:creationId xmlns:a16="http://schemas.microsoft.com/office/drawing/2014/main" id="{00000000-0008-0000-0500-00000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백만단위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</xdr:row>
          <xdr:rowOff>0</xdr:rowOff>
        </xdr:from>
        <xdr:to>
          <xdr:col>7</xdr:col>
          <xdr:colOff>0</xdr:colOff>
          <xdr:row>3</xdr:row>
          <xdr:rowOff>0</xdr:rowOff>
        </xdr:to>
        <xdr:sp macro="" textlink="">
          <xdr:nvSpPr>
            <xdr:cNvPr id="8194" name="cmd고객관리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6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6021.671530671294" backgroundQuery="1" createdVersion="7" refreshedVersion="7" minRefreshableVersion="3" recordCount="18" xr:uid="{5A3EB369-344D-4C36-8F66-305EBEE16939}">
  <cacheSource type="external" connectionId="1"/>
  <cacheFields count="4">
    <cacheField name="대리점명" numFmtId="0">
      <sharedItems count="4">
        <s v="합정"/>
        <s v="목동"/>
        <s v="신림"/>
        <s v="신촌"/>
      </sharedItems>
    </cacheField>
    <cacheField name="담당자" numFmtId="0">
      <sharedItems count="4">
        <s v="민상주"/>
        <s v="강석희"/>
        <s v="이선진"/>
        <s v="김민국"/>
      </sharedItems>
    </cacheField>
    <cacheField name="받은금액" numFmtId="0">
      <sharedItems containsSemiMixedTypes="0" containsString="0" containsNumber="1" containsInteger="1" minValue="9504" maxValue="102000" count="18">
        <n v="37500"/>
        <n v="58200"/>
        <n v="32010"/>
        <n v="18480"/>
        <n v="25760"/>
        <n v="45360"/>
        <n v="57456"/>
        <n v="31824"/>
        <n v="9504"/>
        <n v="19028"/>
        <n v="42240"/>
        <n v="79800"/>
        <n v="66750"/>
        <n v="74800"/>
        <n v="102000"/>
        <n v="58280"/>
        <n v="9900"/>
        <n v="13490"/>
      </sharedItems>
    </cacheField>
    <cacheField name="미수금" numFmtId="0">
      <sharedItems containsSemiMixedTypes="0" containsString="0" containsNumber="1" containsInteger="1" minValue="990" maxValue="35720" count="18">
        <n v="12500"/>
        <n v="1800"/>
        <n v="990"/>
        <n v="2520"/>
        <n v="2240"/>
        <n v="30240"/>
        <n v="22344"/>
        <n v="7956"/>
        <n v="10296"/>
        <n v="7772"/>
        <n v="21760"/>
        <n v="4200"/>
        <n v="22250"/>
        <n v="35200"/>
        <n v="18000"/>
        <n v="35720"/>
        <n v="8100"/>
        <n v="551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8">
  <r>
    <x v="0"/>
    <x v="0"/>
    <x v="0"/>
    <x v="0"/>
  </r>
  <r>
    <x v="0"/>
    <x v="1"/>
    <x v="1"/>
    <x v="1"/>
  </r>
  <r>
    <x v="1"/>
    <x v="0"/>
    <x v="2"/>
    <x v="2"/>
  </r>
  <r>
    <x v="1"/>
    <x v="1"/>
    <x v="3"/>
    <x v="3"/>
  </r>
  <r>
    <x v="1"/>
    <x v="0"/>
    <x v="4"/>
    <x v="4"/>
  </r>
  <r>
    <x v="0"/>
    <x v="1"/>
    <x v="5"/>
    <x v="5"/>
  </r>
  <r>
    <x v="2"/>
    <x v="2"/>
    <x v="6"/>
    <x v="6"/>
  </r>
  <r>
    <x v="1"/>
    <x v="0"/>
    <x v="7"/>
    <x v="7"/>
  </r>
  <r>
    <x v="1"/>
    <x v="0"/>
    <x v="8"/>
    <x v="8"/>
  </r>
  <r>
    <x v="1"/>
    <x v="0"/>
    <x v="9"/>
    <x v="9"/>
  </r>
  <r>
    <x v="0"/>
    <x v="1"/>
    <x v="10"/>
    <x v="10"/>
  </r>
  <r>
    <x v="2"/>
    <x v="2"/>
    <x v="11"/>
    <x v="11"/>
  </r>
  <r>
    <x v="3"/>
    <x v="3"/>
    <x v="12"/>
    <x v="12"/>
  </r>
  <r>
    <x v="3"/>
    <x v="3"/>
    <x v="13"/>
    <x v="13"/>
  </r>
  <r>
    <x v="3"/>
    <x v="3"/>
    <x v="14"/>
    <x v="14"/>
  </r>
  <r>
    <x v="0"/>
    <x v="1"/>
    <x v="15"/>
    <x v="15"/>
  </r>
  <r>
    <x v="1"/>
    <x v="0"/>
    <x v="16"/>
    <x v="16"/>
  </r>
  <r>
    <x v="1"/>
    <x v="0"/>
    <x v="17"/>
    <x v="17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76A5E3F-C5D9-45F8-9787-ECC768602B77}" name="피벗 테이블1" cacheId="1" dataOnRows="1" applyNumberFormats="0" applyBorderFormats="0" applyFontFormats="0" applyPatternFormats="0" applyAlignmentFormats="0" applyWidthHeightFormats="1" dataCaption="값" updatedVersion="7" minRefreshableVersion="3" useAutoFormatting="1" itemPrintTitles="1" createdVersion="7" indent="0" compact="0" outline="1" outlineData="1" compactData="0" multipleFieldFilters="0" fieldListSortAscending="1">
  <location ref="B2:H17" firstHeaderRow="1" firstDataRow="2" firstDataCol="2"/>
  <pivotFields count="4">
    <pivotField axis="axisRow" compact="0" showAll="0">
      <items count="5">
        <item x="1"/>
        <item x="2"/>
        <item x="3"/>
        <item x="0"/>
        <item t="default"/>
      </items>
    </pivotField>
    <pivotField axis="axisCol" compact="0" showAll="0">
      <items count="5">
        <item x="1"/>
        <item x="3"/>
        <item x="0"/>
        <item x="2"/>
        <item t="default"/>
      </items>
    </pivotField>
    <pivotField dataField="1" compact="0" showAll="0"/>
    <pivotField dataField="1" compact="0" showAll="0"/>
  </pivotFields>
  <rowFields count="2">
    <field x="0"/>
    <field x="-2"/>
  </rowFields>
  <rowItems count="14">
    <i>
      <x/>
    </i>
    <i r="1">
      <x/>
    </i>
    <i r="1" i="1">
      <x v="1"/>
    </i>
    <i>
      <x v="1"/>
    </i>
    <i r="1">
      <x/>
    </i>
    <i r="1" i="1">
      <x v="1"/>
    </i>
    <i>
      <x v="2"/>
    </i>
    <i r="1">
      <x/>
    </i>
    <i r="1" i="1">
      <x v="1"/>
    </i>
    <i>
      <x v="3"/>
    </i>
    <i r="1">
      <x/>
    </i>
    <i r="1" i="1">
      <x v="1"/>
    </i>
    <i t="grand">
      <x/>
    </i>
    <i t="grand" i="1">
      <x/>
    </i>
  </rowItems>
  <colFields count="1">
    <field x="1"/>
  </colFields>
  <colItems count="5">
    <i>
      <x/>
    </i>
    <i>
      <x v="1"/>
    </i>
    <i>
      <x v="2"/>
    </i>
    <i>
      <x v="3"/>
    </i>
    <i t="grand">
      <x/>
    </i>
  </colItems>
  <dataFields count="2">
    <dataField name="합계 : 받은금액" fld="2" showDataAs="percentOfCol" baseField="0" baseItem="0" numFmtId="177"/>
    <dataField name="합계 : 미수금" fld="3" showDataAs="percentOfCol" baseField="0" baseItem="0" numFmtId="177"/>
  </dataFields>
  <pivotTableStyleInfo name="PivotStyleLight21" showRowHeaders="1" showColHeaders="1" showRowStripes="1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G32"/>
  <sheetViews>
    <sheetView workbookViewId="0">
      <selection activeCell="F14" sqref="F14"/>
    </sheetView>
  </sheetViews>
  <sheetFormatPr defaultColWidth="9" defaultRowHeight="15.75" customHeight="1"/>
  <cols>
    <col min="1" max="16384" width="9" style="1"/>
  </cols>
  <sheetData>
    <row r="2" spans="1:7" ht="15.75" customHeight="1">
      <c r="A2" s="2" t="s">
        <v>40</v>
      </c>
      <c r="B2" s="2" t="s">
        <v>41</v>
      </c>
      <c r="C2" s="2" t="s">
        <v>42</v>
      </c>
      <c r="D2" s="2" t="s">
        <v>0</v>
      </c>
      <c r="E2" s="2" t="s">
        <v>1</v>
      </c>
      <c r="F2" s="2" t="s">
        <v>2</v>
      </c>
      <c r="G2" s="2" t="s">
        <v>3</v>
      </c>
    </row>
    <row r="3" spans="1:7" ht="15.75" customHeight="1">
      <c r="A3" s="3" t="s">
        <v>43</v>
      </c>
      <c r="B3" s="3" t="s">
        <v>4</v>
      </c>
      <c r="C3" s="3" t="s">
        <v>5</v>
      </c>
      <c r="D3" s="3" t="s">
        <v>12</v>
      </c>
      <c r="E3" s="4">
        <v>50000</v>
      </c>
      <c r="F3" s="4">
        <v>37500</v>
      </c>
      <c r="G3" s="4">
        <v>12500</v>
      </c>
    </row>
    <row r="4" spans="1:7" ht="15.75" customHeight="1">
      <c r="A4" s="3" t="s">
        <v>6</v>
      </c>
      <c r="B4" s="3" t="s">
        <v>7</v>
      </c>
      <c r="C4" s="3" t="s">
        <v>5</v>
      </c>
      <c r="D4" s="3" t="s">
        <v>8</v>
      </c>
      <c r="E4" s="4">
        <v>60000</v>
      </c>
      <c r="F4" s="4">
        <v>58200</v>
      </c>
      <c r="G4" s="4">
        <v>1800</v>
      </c>
    </row>
    <row r="5" spans="1:7" ht="15.75" customHeight="1">
      <c r="A5" s="3" t="s">
        <v>9</v>
      </c>
      <c r="B5" s="3" t="s">
        <v>10</v>
      </c>
      <c r="C5" s="3" t="s">
        <v>11</v>
      </c>
      <c r="D5" s="3" t="s">
        <v>12</v>
      </c>
      <c r="E5" s="4">
        <v>33000</v>
      </c>
      <c r="F5" s="4">
        <v>32010</v>
      </c>
      <c r="G5" s="4">
        <v>990</v>
      </c>
    </row>
    <row r="6" spans="1:7" ht="15.75" customHeight="1">
      <c r="A6" s="3" t="s">
        <v>13</v>
      </c>
      <c r="B6" s="3" t="s">
        <v>24</v>
      </c>
      <c r="C6" s="3" t="s">
        <v>11</v>
      </c>
      <c r="D6" s="3" t="s">
        <v>8</v>
      </c>
      <c r="E6" s="4">
        <v>21000</v>
      </c>
      <c r="F6" s="4">
        <v>18480</v>
      </c>
      <c r="G6" s="4">
        <v>2520</v>
      </c>
    </row>
    <row r="7" spans="1:7" ht="15.75" customHeight="1">
      <c r="A7" s="3" t="s">
        <v>14</v>
      </c>
      <c r="B7" s="3" t="s">
        <v>15</v>
      </c>
      <c r="C7" s="3" t="s">
        <v>11</v>
      </c>
      <c r="D7" s="3" t="s">
        <v>12</v>
      </c>
      <c r="E7" s="4">
        <v>28000</v>
      </c>
      <c r="F7" s="4">
        <v>25760</v>
      </c>
      <c r="G7" s="4">
        <v>2240</v>
      </c>
    </row>
    <row r="8" spans="1:7" ht="15.75" customHeight="1">
      <c r="A8" s="3" t="s">
        <v>16</v>
      </c>
      <c r="B8" s="3" t="s">
        <v>17</v>
      </c>
      <c r="C8" s="3" t="s">
        <v>5</v>
      </c>
      <c r="D8" s="3" t="s">
        <v>8</v>
      </c>
      <c r="E8" s="4">
        <v>75600</v>
      </c>
      <c r="F8" s="4">
        <v>45360</v>
      </c>
      <c r="G8" s="4">
        <v>30240</v>
      </c>
    </row>
    <row r="9" spans="1:7" ht="15.75" customHeight="1">
      <c r="A9" s="3" t="s">
        <v>18</v>
      </c>
      <c r="B9" s="3" t="s">
        <v>19</v>
      </c>
      <c r="C9" s="3" t="s">
        <v>20</v>
      </c>
      <c r="D9" s="3" t="s">
        <v>21</v>
      </c>
      <c r="E9" s="4">
        <v>79800</v>
      </c>
      <c r="F9" s="4">
        <v>57456</v>
      </c>
      <c r="G9" s="4">
        <v>22344</v>
      </c>
    </row>
    <row r="10" spans="1:7" ht="15.75" customHeight="1">
      <c r="A10" s="3" t="s">
        <v>22</v>
      </c>
      <c r="B10" s="3" t="s">
        <v>44</v>
      </c>
      <c r="C10" s="3" t="s">
        <v>11</v>
      </c>
      <c r="D10" s="3" t="s">
        <v>12</v>
      </c>
      <c r="E10" s="4">
        <v>39780</v>
      </c>
      <c r="F10" s="4">
        <v>31824</v>
      </c>
      <c r="G10" s="4">
        <v>7956</v>
      </c>
    </row>
    <row r="11" spans="1:7" ht="15.75" customHeight="1">
      <c r="A11" s="3" t="s">
        <v>23</v>
      </c>
      <c r="B11" s="3" t="s">
        <v>24</v>
      </c>
      <c r="C11" s="3" t="s">
        <v>11</v>
      </c>
      <c r="D11" s="3" t="s">
        <v>12</v>
      </c>
      <c r="E11" s="4">
        <v>19800</v>
      </c>
      <c r="F11" s="4">
        <v>9504</v>
      </c>
      <c r="G11" s="4">
        <v>10296</v>
      </c>
    </row>
    <row r="12" spans="1:7" ht="15.75" customHeight="1">
      <c r="A12" s="3" t="s">
        <v>25</v>
      </c>
      <c r="B12" s="3" t="s">
        <v>15</v>
      </c>
      <c r="C12" s="3" t="s">
        <v>11</v>
      </c>
      <c r="D12" s="3" t="s">
        <v>12</v>
      </c>
      <c r="E12" s="4">
        <v>26800</v>
      </c>
      <c r="F12" s="4">
        <v>19028</v>
      </c>
      <c r="G12" s="4">
        <v>7772</v>
      </c>
    </row>
    <row r="13" spans="1:7" ht="15.75" customHeight="1">
      <c r="A13" s="3" t="s">
        <v>26</v>
      </c>
      <c r="B13" s="3" t="s">
        <v>45</v>
      </c>
      <c r="C13" s="3" t="s">
        <v>5</v>
      </c>
      <c r="D13" s="3" t="s">
        <v>8</v>
      </c>
      <c r="E13" s="4">
        <v>64000</v>
      </c>
      <c r="F13" s="4">
        <v>42240</v>
      </c>
      <c r="G13" s="4">
        <v>21760</v>
      </c>
    </row>
    <row r="14" spans="1:7" ht="15.75" customHeight="1">
      <c r="A14" s="3" t="s">
        <v>27</v>
      </c>
      <c r="B14" s="3" t="s">
        <v>46</v>
      </c>
      <c r="C14" s="3" t="s">
        <v>20</v>
      </c>
      <c r="D14" s="3" t="s">
        <v>21</v>
      </c>
      <c r="E14" s="4">
        <v>84000</v>
      </c>
      <c r="F14" s="4">
        <v>79800</v>
      </c>
      <c r="G14" s="4">
        <v>4200</v>
      </c>
    </row>
    <row r="15" spans="1:7" ht="15.75" customHeight="1">
      <c r="A15" s="3" t="s">
        <v>28</v>
      </c>
      <c r="B15" s="3" t="s">
        <v>29</v>
      </c>
      <c r="C15" s="3" t="s">
        <v>30</v>
      </c>
      <c r="D15" s="3" t="s">
        <v>31</v>
      </c>
      <c r="E15" s="4">
        <v>89000</v>
      </c>
      <c r="F15" s="4">
        <v>66750</v>
      </c>
      <c r="G15" s="4">
        <v>22250</v>
      </c>
    </row>
    <row r="16" spans="1:7" ht="15.75" customHeight="1">
      <c r="A16" s="3" t="s">
        <v>32</v>
      </c>
      <c r="B16" s="3" t="s">
        <v>33</v>
      </c>
      <c r="C16" s="3" t="s">
        <v>30</v>
      </c>
      <c r="D16" s="3" t="s">
        <v>31</v>
      </c>
      <c r="E16" s="4">
        <v>110000</v>
      </c>
      <c r="F16" s="4">
        <v>74800</v>
      </c>
      <c r="G16" s="4">
        <v>35200</v>
      </c>
    </row>
    <row r="17" spans="1:7" ht="15.75" customHeight="1">
      <c r="A17" s="3" t="s">
        <v>34</v>
      </c>
      <c r="B17" s="3" t="s">
        <v>35</v>
      </c>
      <c r="C17" s="3" t="s">
        <v>30</v>
      </c>
      <c r="D17" s="3" t="s">
        <v>31</v>
      </c>
      <c r="E17" s="4">
        <v>120000</v>
      </c>
      <c r="F17" s="4">
        <v>102000</v>
      </c>
      <c r="G17" s="4">
        <v>18000</v>
      </c>
    </row>
    <row r="18" spans="1:7" ht="15.75" customHeight="1">
      <c r="A18" s="3" t="s">
        <v>36</v>
      </c>
      <c r="B18" s="3" t="s">
        <v>37</v>
      </c>
      <c r="C18" s="3" t="s">
        <v>5</v>
      </c>
      <c r="D18" s="3" t="s">
        <v>8</v>
      </c>
      <c r="E18" s="4">
        <v>94000</v>
      </c>
      <c r="F18" s="4">
        <v>58280</v>
      </c>
      <c r="G18" s="4">
        <v>35720</v>
      </c>
    </row>
    <row r="19" spans="1:7" ht="15.75" customHeight="1">
      <c r="A19" s="3" t="s">
        <v>47</v>
      </c>
      <c r="B19" s="3" t="s">
        <v>38</v>
      </c>
      <c r="C19" s="3" t="s">
        <v>11</v>
      </c>
      <c r="D19" s="3" t="s">
        <v>12</v>
      </c>
      <c r="E19" s="4">
        <v>18000</v>
      </c>
      <c r="F19" s="4">
        <v>9900</v>
      </c>
      <c r="G19" s="4">
        <v>8100</v>
      </c>
    </row>
    <row r="20" spans="1:7" ht="15.75" customHeight="1">
      <c r="A20" s="3" t="s">
        <v>48</v>
      </c>
      <c r="B20" s="3" t="s">
        <v>39</v>
      </c>
      <c r="C20" s="3" t="s">
        <v>11</v>
      </c>
      <c r="D20" s="3" t="s">
        <v>12</v>
      </c>
      <c r="E20" s="4">
        <v>19000</v>
      </c>
      <c r="F20" s="4">
        <v>13490</v>
      </c>
      <c r="G20" s="4">
        <v>5510</v>
      </c>
    </row>
    <row r="22" spans="1:7" ht="15.75" customHeight="1">
      <c r="A22" s="1" t="s">
        <v>66</v>
      </c>
    </row>
    <row r="23" spans="1:7" ht="15.75" customHeight="1">
      <c r="A23" s="1" t="b">
        <f>AND(OR(MID($B3,3,1)="A",MID($B3,3,1)="B"),$E3 &gt;= 60000)</f>
        <v>0</v>
      </c>
    </row>
    <row r="25" spans="1:7" ht="15.75" customHeight="1">
      <c r="A25" s="2" t="s">
        <v>41</v>
      </c>
      <c r="B25" s="2" t="s">
        <v>42</v>
      </c>
      <c r="C25" s="2" t="s">
        <v>0</v>
      </c>
      <c r="D25" s="2" t="s">
        <v>1</v>
      </c>
    </row>
    <row r="26" spans="1:7" ht="15.75" customHeight="1">
      <c r="A26" s="3" t="s">
        <v>7</v>
      </c>
      <c r="B26" s="3" t="s">
        <v>5</v>
      </c>
      <c r="C26" s="3" t="s">
        <v>8</v>
      </c>
      <c r="D26" s="4">
        <v>60000</v>
      </c>
    </row>
    <row r="27" spans="1:7" ht="15.75" customHeight="1">
      <c r="A27" s="3" t="s">
        <v>17</v>
      </c>
      <c r="B27" s="3" t="s">
        <v>5</v>
      </c>
      <c r="C27" s="3" t="s">
        <v>8</v>
      </c>
      <c r="D27" s="4">
        <v>75600</v>
      </c>
    </row>
    <row r="28" spans="1:7" ht="15.75" customHeight="1">
      <c r="A28" s="3" t="s">
        <v>45</v>
      </c>
      <c r="B28" s="3" t="s">
        <v>5</v>
      </c>
      <c r="C28" s="3" t="s">
        <v>8</v>
      </c>
      <c r="D28" s="4">
        <v>64000</v>
      </c>
    </row>
    <row r="29" spans="1:7" ht="15.75" customHeight="1">
      <c r="A29" s="3" t="s">
        <v>46</v>
      </c>
      <c r="B29" s="3" t="s">
        <v>20</v>
      </c>
      <c r="C29" s="3" t="s">
        <v>21</v>
      </c>
      <c r="D29" s="4">
        <v>84000</v>
      </c>
    </row>
    <row r="30" spans="1:7" ht="15.75" customHeight="1">
      <c r="A30" s="3" t="s">
        <v>29</v>
      </c>
      <c r="B30" s="3" t="s">
        <v>30</v>
      </c>
      <c r="C30" s="3" t="s">
        <v>31</v>
      </c>
      <c r="D30" s="4">
        <v>89000</v>
      </c>
    </row>
    <row r="31" spans="1:7" ht="15.75" customHeight="1">
      <c r="A31" s="3" t="s">
        <v>33</v>
      </c>
      <c r="B31" s="3" t="s">
        <v>30</v>
      </c>
      <c r="C31" s="3" t="s">
        <v>31</v>
      </c>
      <c r="D31" s="4">
        <v>110000</v>
      </c>
    </row>
    <row r="32" spans="1:7" ht="15.75" customHeight="1">
      <c r="A32" s="3" t="s">
        <v>37</v>
      </c>
      <c r="B32" s="3" t="s">
        <v>5</v>
      </c>
      <c r="C32" s="3" t="s">
        <v>8</v>
      </c>
      <c r="D32" s="4">
        <v>94000</v>
      </c>
    </row>
  </sheetData>
  <phoneticPr fontId="5" type="noConversion"/>
  <conditionalFormatting sqref="A3:G20">
    <cfRule type="expression" dxfId="0" priority="1">
      <formula>AND(LEFT($B3,1)="1",IFERROR(SEARCH("C",$B3)&gt;=1,0))</formula>
    </cfRule>
  </conditionalFormatting>
  <printOptions horizontalCentered="1" verticalCentered="1" gridLines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&amp;R&amp;N페이지 중 &amp;P페이지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A1:J28"/>
  <sheetViews>
    <sheetView topLeftCell="A16" workbookViewId="0">
      <selection activeCell="G26" sqref="G26"/>
    </sheetView>
  </sheetViews>
  <sheetFormatPr defaultRowHeight="17.399999999999999"/>
  <cols>
    <col min="1" max="1" width="10.8984375" customWidth="1"/>
    <col min="2" max="2" width="11.3984375" bestFit="1" customWidth="1"/>
    <col min="3" max="3" width="15" bestFit="1" customWidth="1"/>
  </cols>
  <sheetData>
    <row r="1" spans="1:10">
      <c r="A1" s="5" t="s">
        <v>49</v>
      </c>
      <c r="B1" s="5"/>
      <c r="C1" s="5"/>
      <c r="D1" s="5"/>
      <c r="E1" s="5"/>
      <c r="F1" s="6"/>
      <c r="G1" s="5"/>
      <c r="H1" s="5"/>
      <c r="I1" s="5"/>
      <c r="J1" s="5"/>
    </row>
    <row r="2" spans="1:10">
      <c r="A2" s="2" t="s">
        <v>40</v>
      </c>
      <c r="B2" s="2" t="s">
        <v>41</v>
      </c>
      <c r="C2" s="2" t="s">
        <v>42</v>
      </c>
      <c r="D2" s="2" t="s">
        <v>0</v>
      </c>
      <c r="E2" s="2" t="s">
        <v>1</v>
      </c>
      <c r="F2" s="2" t="s">
        <v>2</v>
      </c>
      <c r="G2" s="2" t="s">
        <v>3</v>
      </c>
      <c r="H2" s="7" t="s">
        <v>50</v>
      </c>
      <c r="I2" s="7" t="s">
        <v>51</v>
      </c>
    </row>
    <row r="3" spans="1:10">
      <c r="A3" s="3" t="s">
        <v>27</v>
      </c>
      <c r="B3" s="3" t="s">
        <v>46</v>
      </c>
      <c r="C3" s="3" t="s">
        <v>20</v>
      </c>
      <c r="D3" s="3" t="s">
        <v>21</v>
      </c>
      <c r="E3" s="4">
        <v>84000</v>
      </c>
      <c r="F3" s="4">
        <v>79800</v>
      </c>
      <c r="G3" s="4">
        <v>4200</v>
      </c>
      <c r="H3" s="4" t="str" cm="1">
        <f t="array" ref="H3">fn비고(B3)</f>
        <v/>
      </c>
      <c r="I3" s="4" t="e">
        <f>HLOOKUP($E3,$F$23:$I$25,MATCH($C3,$E$24:$E$25,0)+1,TRUE)</f>
        <v>#N/A</v>
      </c>
    </row>
    <row r="4" spans="1:10">
      <c r="A4" s="3" t="s">
        <v>43</v>
      </c>
      <c r="B4" s="3" t="s">
        <v>4</v>
      </c>
      <c r="C4" s="3" t="s">
        <v>5</v>
      </c>
      <c r="D4" s="3" t="s">
        <v>12</v>
      </c>
      <c r="E4" s="4">
        <v>50000</v>
      </c>
      <c r="F4" s="4">
        <v>37500</v>
      </c>
      <c r="G4" s="4">
        <v>12500</v>
      </c>
      <c r="H4" s="4" t="str" cm="1">
        <f t="array" ref="H4">fn비고(B4)</f>
        <v/>
      </c>
      <c r="I4" s="4"/>
    </row>
    <row r="5" spans="1:10">
      <c r="A5" s="3" t="s">
        <v>6</v>
      </c>
      <c r="B5" s="3" t="s">
        <v>7</v>
      </c>
      <c r="C5" s="3" t="s">
        <v>5</v>
      </c>
      <c r="D5" s="3" t="s">
        <v>8</v>
      </c>
      <c r="E5" s="4">
        <v>60000</v>
      </c>
      <c r="F5" s="4">
        <v>58200</v>
      </c>
      <c r="G5" s="4">
        <v>1800</v>
      </c>
      <c r="H5" s="4" t="str" cm="1">
        <f t="array" ref="H5">fn비고(B5)</f>
        <v>우수고객</v>
      </c>
      <c r="I5" s="4"/>
    </row>
    <row r="6" spans="1:10">
      <c r="A6" s="3" t="s">
        <v>9</v>
      </c>
      <c r="B6" s="3" t="s">
        <v>10</v>
      </c>
      <c r="C6" s="3" t="s">
        <v>11</v>
      </c>
      <c r="D6" s="3" t="s">
        <v>12</v>
      </c>
      <c r="E6" s="4">
        <v>33000</v>
      </c>
      <c r="F6" s="4">
        <v>32010</v>
      </c>
      <c r="G6" s="4">
        <v>990</v>
      </c>
      <c r="H6" s="4" t="str" cm="1">
        <f t="array" ref="H6">fn비고(B6)</f>
        <v>신규고객</v>
      </c>
      <c r="I6" s="4"/>
    </row>
    <row r="7" spans="1:10">
      <c r="A7" s="3" t="s">
        <v>13</v>
      </c>
      <c r="B7" s="3" t="s">
        <v>24</v>
      </c>
      <c r="C7" s="3" t="s">
        <v>11</v>
      </c>
      <c r="D7" s="3" t="s">
        <v>8</v>
      </c>
      <c r="E7" s="4">
        <v>21000</v>
      </c>
      <c r="F7" s="4">
        <v>18480</v>
      </c>
      <c r="G7" s="4">
        <v>2520</v>
      </c>
      <c r="H7" s="4" t="str" cm="1">
        <f t="array" ref="H7">fn비고(B7)</f>
        <v>우수고객</v>
      </c>
      <c r="I7" s="4"/>
    </row>
    <row r="8" spans="1:10">
      <c r="A8" s="3" t="s">
        <v>14</v>
      </c>
      <c r="B8" s="3" t="s">
        <v>15</v>
      </c>
      <c r="C8" s="3" t="s">
        <v>11</v>
      </c>
      <c r="D8" s="3" t="s">
        <v>12</v>
      </c>
      <c r="E8" s="4">
        <v>28000</v>
      </c>
      <c r="F8" s="4">
        <v>25760</v>
      </c>
      <c r="G8" s="4">
        <v>2240</v>
      </c>
      <c r="H8" s="4" t="str" cm="1">
        <f t="array" ref="H8">fn비고(B8)</f>
        <v/>
      </c>
      <c r="I8" s="4"/>
    </row>
    <row r="9" spans="1:10">
      <c r="A9" s="3" t="s">
        <v>16</v>
      </c>
      <c r="B9" s="3" t="s">
        <v>17</v>
      </c>
      <c r="C9" s="3" t="s">
        <v>5</v>
      </c>
      <c r="D9" s="3" t="s">
        <v>8</v>
      </c>
      <c r="E9" s="4">
        <v>75600</v>
      </c>
      <c r="F9" s="4">
        <v>45360</v>
      </c>
      <c r="G9" s="4">
        <v>30240</v>
      </c>
      <c r="H9" s="4" t="str" cm="1">
        <f t="array" ref="H9">fn비고(B9)</f>
        <v>우수고객</v>
      </c>
      <c r="I9" s="4"/>
    </row>
    <row r="10" spans="1:10">
      <c r="A10" s="3" t="s">
        <v>18</v>
      </c>
      <c r="B10" s="3" t="s">
        <v>19</v>
      </c>
      <c r="C10" s="3" t="s">
        <v>20</v>
      </c>
      <c r="D10" s="3" t="s">
        <v>21</v>
      </c>
      <c r="E10" s="4">
        <v>79800</v>
      </c>
      <c r="F10" s="4">
        <v>57456</v>
      </c>
      <c r="G10" s="4">
        <v>22344</v>
      </c>
      <c r="H10" s="4" t="str" cm="1">
        <f t="array" ref="H10">fn비고(B10)</f>
        <v/>
      </c>
      <c r="I10" s="4"/>
    </row>
    <row r="11" spans="1:10">
      <c r="A11" s="3" t="s">
        <v>22</v>
      </c>
      <c r="B11" s="3" t="s">
        <v>44</v>
      </c>
      <c r="C11" s="3" t="s">
        <v>11</v>
      </c>
      <c r="D11" s="3" t="s">
        <v>12</v>
      </c>
      <c r="E11" s="4">
        <v>39780</v>
      </c>
      <c r="F11" s="4">
        <v>31824</v>
      </c>
      <c r="G11" s="4">
        <v>7956</v>
      </c>
      <c r="H11" s="4" t="str" cm="1">
        <f t="array" ref="H11">fn비고(B11)</f>
        <v/>
      </c>
      <c r="I11" s="4"/>
    </row>
    <row r="12" spans="1:10">
      <c r="A12" s="3" t="s">
        <v>23</v>
      </c>
      <c r="B12" s="3" t="s">
        <v>24</v>
      </c>
      <c r="C12" s="3" t="s">
        <v>11</v>
      </c>
      <c r="D12" s="3" t="s">
        <v>12</v>
      </c>
      <c r="E12" s="4">
        <v>19800</v>
      </c>
      <c r="F12" s="4">
        <v>9504</v>
      </c>
      <c r="G12" s="4">
        <v>10296</v>
      </c>
      <c r="H12" s="4" t="str" cm="1">
        <f t="array" ref="H12">fn비고(B12)</f>
        <v>우수고객</v>
      </c>
      <c r="I12" s="4"/>
    </row>
    <row r="13" spans="1:10">
      <c r="A13" s="3" t="s">
        <v>25</v>
      </c>
      <c r="B13" s="3" t="s">
        <v>15</v>
      </c>
      <c r="C13" s="3" t="s">
        <v>11</v>
      </c>
      <c r="D13" s="3" t="s">
        <v>12</v>
      </c>
      <c r="E13" s="4">
        <v>26800</v>
      </c>
      <c r="F13" s="4">
        <v>19028</v>
      </c>
      <c r="G13" s="4">
        <v>7772</v>
      </c>
      <c r="H13" s="4" t="str" cm="1">
        <f t="array" ref="H13">fn비고(B13)</f>
        <v/>
      </c>
      <c r="I13" s="4"/>
    </row>
    <row r="14" spans="1:10">
      <c r="A14" s="3" t="s">
        <v>26</v>
      </c>
      <c r="B14" s="3" t="s">
        <v>45</v>
      </c>
      <c r="C14" s="3" t="s">
        <v>5</v>
      </c>
      <c r="D14" s="3" t="s">
        <v>8</v>
      </c>
      <c r="E14" s="4">
        <v>64000</v>
      </c>
      <c r="F14" s="4">
        <v>42240</v>
      </c>
      <c r="G14" s="4">
        <v>21760</v>
      </c>
      <c r="H14" s="4" t="str" cm="1">
        <f t="array" ref="H14">fn비고(B14)</f>
        <v>우수고객</v>
      </c>
      <c r="I14" s="4"/>
    </row>
    <row r="15" spans="1:10">
      <c r="A15" s="3" t="s">
        <v>28</v>
      </c>
      <c r="B15" s="3" t="s">
        <v>29</v>
      </c>
      <c r="C15" s="3" t="s">
        <v>30</v>
      </c>
      <c r="D15" s="3" t="s">
        <v>31</v>
      </c>
      <c r="E15" s="4">
        <v>89000</v>
      </c>
      <c r="F15" s="4">
        <v>66750</v>
      </c>
      <c r="G15" s="4">
        <v>22250</v>
      </c>
      <c r="H15" s="4" t="str" cm="1">
        <f t="array" ref="H15">fn비고(B15)</f>
        <v/>
      </c>
      <c r="I15" s="4"/>
    </row>
    <row r="16" spans="1:10">
      <c r="A16" s="3" t="s">
        <v>32</v>
      </c>
      <c r="B16" s="3" t="s">
        <v>33</v>
      </c>
      <c r="C16" s="3" t="s">
        <v>30</v>
      </c>
      <c r="D16" s="3" t="s">
        <v>31</v>
      </c>
      <c r="E16" s="4">
        <v>110000</v>
      </c>
      <c r="F16" s="4">
        <v>74800</v>
      </c>
      <c r="G16" s="4">
        <v>35200</v>
      </c>
      <c r="H16" s="4" t="str" cm="1">
        <f t="array" ref="H16">fn비고(B16)</f>
        <v/>
      </c>
      <c r="I16" s="4"/>
    </row>
    <row r="17" spans="1:10">
      <c r="A17" s="3" t="s">
        <v>34</v>
      </c>
      <c r="B17" s="3" t="s">
        <v>35</v>
      </c>
      <c r="C17" s="3" t="s">
        <v>30</v>
      </c>
      <c r="D17" s="3" t="s">
        <v>31</v>
      </c>
      <c r="E17" s="4">
        <v>120000</v>
      </c>
      <c r="F17" s="4">
        <v>102000</v>
      </c>
      <c r="G17" s="4">
        <v>18000</v>
      </c>
      <c r="H17" s="4" t="str" cm="1">
        <f t="array" ref="H17">fn비고(B17)</f>
        <v>신규고객</v>
      </c>
      <c r="I17" s="4"/>
    </row>
    <row r="18" spans="1:10">
      <c r="A18" s="3" t="s">
        <v>36</v>
      </c>
      <c r="B18" s="3" t="s">
        <v>37</v>
      </c>
      <c r="C18" s="3" t="s">
        <v>5</v>
      </c>
      <c r="D18" s="3" t="s">
        <v>8</v>
      </c>
      <c r="E18" s="4">
        <v>94000</v>
      </c>
      <c r="F18" s="4">
        <v>58280</v>
      </c>
      <c r="G18" s="4">
        <v>35720</v>
      </c>
      <c r="H18" s="4" t="str" cm="1">
        <f t="array" ref="H18">fn비고(B18)</f>
        <v>우수고객</v>
      </c>
      <c r="I18" s="4"/>
    </row>
    <row r="19" spans="1:10">
      <c r="A19" s="3" t="s">
        <v>47</v>
      </c>
      <c r="B19" s="3" t="s">
        <v>38</v>
      </c>
      <c r="C19" s="3" t="s">
        <v>11</v>
      </c>
      <c r="D19" s="3" t="s">
        <v>12</v>
      </c>
      <c r="E19" s="4">
        <v>18000</v>
      </c>
      <c r="F19" s="4">
        <v>9900</v>
      </c>
      <c r="G19" s="4">
        <v>8100</v>
      </c>
      <c r="H19" s="4" t="str" cm="1">
        <f t="array" ref="H19">fn비고(B19)</f>
        <v/>
      </c>
      <c r="I19" s="4"/>
    </row>
    <row r="20" spans="1:10">
      <c r="A20" s="3" t="s">
        <v>48</v>
      </c>
      <c r="B20" s="3" t="s">
        <v>39</v>
      </c>
      <c r="C20" s="3" t="s">
        <v>11</v>
      </c>
      <c r="D20" s="3" t="s">
        <v>12</v>
      </c>
      <c r="E20" s="4">
        <v>19000</v>
      </c>
      <c r="F20" s="4">
        <v>13490</v>
      </c>
      <c r="G20" s="4">
        <v>5510</v>
      </c>
      <c r="H20" s="4" t="str" cm="1">
        <f t="array" ref="H20">fn비고(B20)</f>
        <v/>
      </c>
      <c r="I20" s="4"/>
    </row>
    <row r="21" spans="1:10">
      <c r="A21" s="5"/>
      <c r="B21" s="8"/>
      <c r="C21" s="8"/>
      <c r="D21" s="5"/>
      <c r="E21" s="5"/>
      <c r="F21" s="5"/>
      <c r="G21" s="5"/>
      <c r="H21" s="5"/>
      <c r="I21" s="5"/>
      <c r="J21" s="5"/>
    </row>
    <row r="22" spans="1:10">
      <c r="A22" s="5" t="s">
        <v>52</v>
      </c>
      <c r="B22" s="8"/>
      <c r="C22" s="8"/>
      <c r="D22" s="5"/>
      <c r="E22" s="5" t="s">
        <v>53</v>
      </c>
      <c r="F22" s="5"/>
      <c r="G22" s="5"/>
      <c r="H22" s="5"/>
      <c r="I22" s="5"/>
      <c r="J22" s="5"/>
    </row>
    <row r="23" spans="1:10">
      <c r="A23" s="2" t="s">
        <v>0</v>
      </c>
      <c r="B23" s="7" t="s">
        <v>54</v>
      </c>
      <c r="C23" s="7" t="s">
        <v>55</v>
      </c>
      <c r="D23" s="5"/>
      <c r="E23" s="2" t="s">
        <v>42</v>
      </c>
      <c r="F23" s="9">
        <v>0</v>
      </c>
      <c r="G23" s="9">
        <v>25000</v>
      </c>
      <c r="H23" s="9">
        <v>60000</v>
      </c>
      <c r="I23" s="9">
        <v>90000</v>
      </c>
      <c r="J23" s="5"/>
    </row>
    <row r="24" spans="1:10">
      <c r="A24" s="3" t="s">
        <v>31</v>
      </c>
      <c r="B24" s="10" t="str" cm="1">
        <f t="array" ref="B24">TEXT(SUM(($D$3:$D$20=$A24)*$E$3:$E$20),"#,###원")</f>
        <v>319,000원</v>
      </c>
      <c r="C24" s="4"/>
      <c r="D24" s="5"/>
      <c r="E24" s="2" t="s">
        <v>5</v>
      </c>
      <c r="F24" s="11">
        <v>2.5000000000000001E-2</v>
      </c>
      <c r="G24" s="11">
        <v>3.5000000000000003E-2</v>
      </c>
      <c r="H24" s="11">
        <v>4.4999999999999998E-2</v>
      </c>
      <c r="I24" s="11">
        <v>5.5E-2</v>
      </c>
      <c r="J24" s="5"/>
    </row>
    <row r="25" spans="1:10">
      <c r="A25" s="3" t="s">
        <v>8</v>
      </c>
      <c r="B25" s="10" t="str" cm="1">
        <f t="array" ref="B25">TEXT(SUM(($D$3:$D$20=$A25)*$E$3:$E$20),"#,###원")</f>
        <v>314,600원</v>
      </c>
      <c r="C25" s="4"/>
      <c r="D25" s="5"/>
      <c r="E25" s="2" t="s">
        <v>56</v>
      </c>
      <c r="F25" s="12">
        <v>0.02</v>
      </c>
      <c r="G25" s="12">
        <v>0.03</v>
      </c>
      <c r="H25" s="12">
        <v>0.04</v>
      </c>
      <c r="I25" s="12">
        <v>0.05</v>
      </c>
    </row>
    <row r="26" spans="1:10">
      <c r="A26" s="3" t="s">
        <v>21</v>
      </c>
      <c r="B26" s="10" t="str" cm="1">
        <f t="array" ref="B26">TEXT(SUM(($D$3:$D$20=$A26)*$E$3:$E$20),"#,###원")</f>
        <v>163,800원</v>
      </c>
      <c r="C26" s="4"/>
      <c r="D26" s="5"/>
      <c r="E26" s="22" t="s">
        <v>57</v>
      </c>
      <c r="F26" s="23"/>
      <c r="G26" s="13" t="str">
        <f>COUNTIFS($D$3:$D$20,"강석희",$E$3:$E$20, $G$23,$E$3:$E$20,$H$23,$E$3:$E$20, $I$23)&amp;"건"</f>
        <v>0건</v>
      </c>
      <c r="H26" s="13"/>
      <c r="I26" s="13"/>
    </row>
    <row r="27" spans="1:10">
      <c r="A27" s="3" t="s">
        <v>12</v>
      </c>
      <c r="B27" s="10" t="str" cm="1">
        <f t="array" ref="B27">TEXT(SUM(($D$3:$D$20=$A27)*$E$3:$E$20),"#,###원")</f>
        <v>234,380원</v>
      </c>
      <c r="C27" s="4"/>
      <c r="D27" s="5"/>
      <c r="E27" s="5"/>
    </row>
    <row r="28" spans="1:10">
      <c r="D28" s="5"/>
      <c r="E28" s="5"/>
    </row>
  </sheetData>
  <mergeCells count="1">
    <mergeCell ref="E26:F26"/>
  </mergeCells>
  <phoneticPr fontId="1" type="noConversion"/>
  <conditionalFormatting sqref="B21:B22">
    <cfRule type="expression" dxfId="4" priority="3" stopIfTrue="1">
      <formula>(YEAR(TODAY())-(LEFT($D21,2)+1900))&lt;=30</formula>
    </cfRule>
  </conditionalFormatting>
  <conditionalFormatting sqref="C21:C22">
    <cfRule type="expression" dxfId="3" priority="4" stopIfTrue="1">
      <formula>(YEAR(TODAY())-(LEFT($D21,2)+1900))&lt;=30</formula>
    </cfRule>
  </conditionalFormatting>
  <conditionalFormatting sqref="B21:B22">
    <cfRule type="expression" dxfId="2" priority="2" stopIfTrue="1">
      <formula>(YEAR(TODAY())-(LEFT($D21,2)+1900))&lt;=30</formula>
    </cfRule>
  </conditionalFormatting>
  <conditionalFormatting sqref="C21:C22">
    <cfRule type="expression" dxfId="1" priority="1" stopIfTrue="1">
      <formula>(YEAR(TODAY())-(LEFT($D21,2)+1900))&lt;=30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4"/>
  <dimension ref="B2:H17"/>
  <sheetViews>
    <sheetView workbookViewId="0">
      <selection activeCell="C6" sqref="C6"/>
    </sheetView>
  </sheetViews>
  <sheetFormatPr defaultRowHeight="17.399999999999999"/>
  <cols>
    <col min="1" max="1" width="3.09765625" customWidth="1"/>
    <col min="2" max="2" width="18.796875" bestFit="1" customWidth="1"/>
    <col min="3" max="3" width="14.09765625" bestFit="1" customWidth="1"/>
    <col min="4" max="7" width="8.796875" bestFit="1" customWidth="1"/>
    <col min="8" max="8" width="7.5" bestFit="1" customWidth="1"/>
    <col min="9" max="9" width="14.19921875" bestFit="1" customWidth="1"/>
    <col min="10" max="10" width="12.296875" bestFit="1" customWidth="1"/>
    <col min="11" max="11" width="18.796875" bestFit="1" customWidth="1"/>
    <col min="12" max="12" width="16.8984375" bestFit="1" customWidth="1"/>
  </cols>
  <sheetData>
    <row r="2" spans="2:8">
      <c r="D2" s="26" t="s">
        <v>0</v>
      </c>
    </row>
    <row r="3" spans="2:8">
      <c r="B3" s="26" t="s">
        <v>42</v>
      </c>
      <c r="C3" s="26" t="s">
        <v>72</v>
      </c>
      <c r="D3" t="s">
        <v>8</v>
      </c>
      <c r="E3" t="s">
        <v>31</v>
      </c>
      <c r="F3" t="s">
        <v>12</v>
      </c>
      <c r="G3" t="s">
        <v>21</v>
      </c>
      <c r="H3" t="s">
        <v>67</v>
      </c>
    </row>
    <row r="4" spans="2:8">
      <c r="B4" t="s">
        <v>11</v>
      </c>
      <c r="D4" s="27"/>
      <c r="E4" s="27"/>
      <c r="F4" s="27"/>
      <c r="G4" s="27"/>
      <c r="H4" s="27"/>
    </row>
    <row r="5" spans="2:8">
      <c r="C5" t="s">
        <v>68</v>
      </c>
      <c r="D5" s="27">
        <v>8.3033788641265274E-2</v>
      </c>
      <c r="E5" s="27">
        <v>0</v>
      </c>
      <c r="F5" s="27">
        <v>0.79052151762970913</v>
      </c>
      <c r="G5" s="27">
        <v>0</v>
      </c>
      <c r="H5" s="27">
        <v>0.2044985697523716</v>
      </c>
    </row>
    <row r="6" spans="2:8">
      <c r="C6" t="s">
        <v>71</v>
      </c>
      <c r="D6" s="27">
        <v>2.7379400260756193E-2</v>
      </c>
      <c r="E6" s="27">
        <v>0</v>
      </c>
      <c r="F6" s="27">
        <v>0.77422151578643161</v>
      </c>
      <c r="G6" s="27">
        <v>0</v>
      </c>
      <c r="H6" s="27">
        <v>0.18197419385881203</v>
      </c>
    </row>
    <row r="7" spans="2:8">
      <c r="B7" t="s">
        <v>20</v>
      </c>
      <c r="D7" s="27"/>
      <c r="E7" s="27"/>
      <c r="F7" s="27"/>
      <c r="G7" s="27"/>
      <c r="H7" s="27"/>
    </row>
    <row r="8" spans="2:8">
      <c r="C8" t="s">
        <v>68</v>
      </c>
      <c r="D8" s="27">
        <v>0</v>
      </c>
      <c r="E8" s="27">
        <v>0</v>
      </c>
      <c r="F8" s="27">
        <v>0</v>
      </c>
      <c r="G8" s="27">
        <v>1</v>
      </c>
      <c r="H8" s="27">
        <v>0.17543348389916946</v>
      </c>
    </row>
    <row r="9" spans="2:8">
      <c r="C9" t="s">
        <v>71</v>
      </c>
      <c r="D9" s="27">
        <v>0</v>
      </c>
      <c r="E9" s="27">
        <v>0</v>
      </c>
      <c r="F9" s="27">
        <v>0</v>
      </c>
      <c r="G9" s="27">
        <v>1</v>
      </c>
      <c r="H9" s="27">
        <v>0.10643228895179592</v>
      </c>
    </row>
    <row r="10" spans="2:8">
      <c r="B10" t="s">
        <v>30</v>
      </c>
      <c r="D10" s="27"/>
      <c r="E10" s="27"/>
      <c r="F10" s="27"/>
      <c r="G10" s="27"/>
      <c r="H10" s="27"/>
    </row>
    <row r="11" spans="2:8">
      <c r="C11" t="s">
        <v>68</v>
      </c>
      <c r="D11" s="27">
        <v>0</v>
      </c>
      <c r="E11" s="27">
        <v>1</v>
      </c>
      <c r="F11" s="27">
        <v>0</v>
      </c>
      <c r="G11" s="27">
        <v>0</v>
      </c>
      <c r="H11" s="27">
        <v>0.31129294896866239</v>
      </c>
    </row>
    <row r="12" spans="2:8">
      <c r="C12" t="s">
        <v>71</v>
      </c>
      <c r="D12" s="27">
        <v>0</v>
      </c>
      <c r="E12" s="27">
        <v>1</v>
      </c>
      <c r="F12" s="27">
        <v>0</v>
      </c>
      <c r="G12" s="27">
        <v>0</v>
      </c>
      <c r="H12" s="27">
        <v>0.30252848860055015</v>
      </c>
    </row>
    <row r="13" spans="2:8">
      <c r="B13" t="s">
        <v>5</v>
      </c>
      <c r="D13" s="27"/>
      <c r="E13" s="27"/>
      <c r="F13" s="27"/>
      <c r="G13" s="27"/>
      <c r="H13" s="27"/>
    </row>
    <row r="14" spans="2:8">
      <c r="C14" t="s">
        <v>68</v>
      </c>
      <c r="D14" s="27">
        <v>0.91696621135873468</v>
      </c>
      <c r="E14" s="27">
        <v>0</v>
      </c>
      <c r="F14" s="27">
        <v>0.20947848237029093</v>
      </c>
      <c r="G14" s="27">
        <v>0</v>
      </c>
      <c r="H14" s="27">
        <v>0.30877499737979658</v>
      </c>
    </row>
    <row r="15" spans="2:8">
      <c r="C15" t="s">
        <v>71</v>
      </c>
      <c r="D15" s="27">
        <v>0.97262059973924375</v>
      </c>
      <c r="E15" s="27">
        <v>0</v>
      </c>
      <c r="F15" s="27">
        <v>0.22577848421356839</v>
      </c>
      <c r="G15" s="27">
        <v>0</v>
      </c>
      <c r="H15" s="27">
        <v>0.40906502858884192</v>
      </c>
    </row>
    <row r="16" spans="2:8">
      <c r="B16" t="s">
        <v>69</v>
      </c>
      <c r="D16" s="27">
        <v>1</v>
      </c>
      <c r="E16" s="27">
        <v>1</v>
      </c>
      <c r="F16" s="27">
        <v>1</v>
      </c>
      <c r="G16" s="27">
        <v>1</v>
      </c>
      <c r="H16" s="27">
        <v>1</v>
      </c>
    </row>
    <row r="17" spans="2:8">
      <c r="B17" t="s">
        <v>70</v>
      </c>
      <c r="D17" s="27">
        <v>1</v>
      </c>
      <c r="E17" s="27">
        <v>1</v>
      </c>
      <c r="F17" s="27">
        <v>1</v>
      </c>
      <c r="G17" s="27">
        <v>1</v>
      </c>
      <c r="H17" s="27">
        <v>1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5" filterMode="1"/>
  <dimension ref="A2:G21"/>
  <sheetViews>
    <sheetView workbookViewId="0">
      <selection activeCell="C26" sqref="C26"/>
    </sheetView>
  </sheetViews>
  <sheetFormatPr defaultRowHeight="17.399999999999999"/>
  <cols>
    <col min="2" max="2" width="11" customWidth="1"/>
    <col min="3" max="3" width="10.19921875" customWidth="1"/>
    <col min="4" max="4" width="9.09765625" bestFit="1" customWidth="1"/>
    <col min="5" max="5" width="9.8984375" customWidth="1"/>
    <col min="6" max="6" width="9.69921875" customWidth="1"/>
    <col min="7" max="7" width="9.09765625" customWidth="1"/>
    <col min="8" max="8" width="9.09765625" bestFit="1" customWidth="1"/>
  </cols>
  <sheetData>
    <row r="2" spans="1:7">
      <c r="A2" s="14" t="s">
        <v>49</v>
      </c>
    </row>
    <row r="3" spans="1:7">
      <c r="A3" s="2" t="s">
        <v>40</v>
      </c>
      <c r="B3" s="2" t="s">
        <v>41</v>
      </c>
      <c r="C3" s="2" t="s">
        <v>42</v>
      </c>
      <c r="D3" s="2" t="s">
        <v>0</v>
      </c>
      <c r="E3" s="2" t="s">
        <v>1</v>
      </c>
      <c r="F3" s="2" t="s">
        <v>2</v>
      </c>
      <c r="G3" s="2" t="s">
        <v>3</v>
      </c>
    </row>
    <row r="4" spans="1:7">
      <c r="A4" s="3" t="s">
        <v>34</v>
      </c>
      <c r="B4" s="3" t="s">
        <v>35</v>
      </c>
      <c r="C4" s="3" t="s">
        <v>30</v>
      </c>
      <c r="D4" s="3" t="s">
        <v>31</v>
      </c>
      <c r="E4" s="4">
        <v>120000</v>
      </c>
      <c r="F4" s="4">
        <v>102000</v>
      </c>
      <c r="G4" s="4">
        <v>18000</v>
      </c>
    </row>
    <row r="5" spans="1:7">
      <c r="A5" s="3" t="s">
        <v>32</v>
      </c>
      <c r="B5" s="3" t="s">
        <v>33</v>
      </c>
      <c r="C5" s="3" t="s">
        <v>30</v>
      </c>
      <c r="D5" s="3" t="s">
        <v>31</v>
      </c>
      <c r="E5" s="4">
        <v>110000</v>
      </c>
      <c r="F5" s="4">
        <v>74800</v>
      </c>
      <c r="G5" s="4">
        <v>35200</v>
      </c>
    </row>
    <row r="6" spans="1:7">
      <c r="A6" s="3" t="s">
        <v>36</v>
      </c>
      <c r="B6" s="3" t="s">
        <v>74</v>
      </c>
      <c r="C6" s="3" t="s">
        <v>5</v>
      </c>
      <c r="D6" s="3" t="s">
        <v>8</v>
      </c>
      <c r="E6" s="4">
        <v>94000</v>
      </c>
      <c r="F6" s="4">
        <v>58280</v>
      </c>
      <c r="G6" s="4">
        <v>35720</v>
      </c>
    </row>
    <row r="7" spans="1:7">
      <c r="A7" s="3" t="s">
        <v>28</v>
      </c>
      <c r="B7" s="3" t="s">
        <v>29</v>
      </c>
      <c r="C7" s="3" t="s">
        <v>30</v>
      </c>
      <c r="D7" s="3" t="s">
        <v>31</v>
      </c>
      <c r="E7" s="4">
        <v>89000</v>
      </c>
      <c r="F7" s="4">
        <v>66750</v>
      </c>
      <c r="G7" s="4">
        <v>22250</v>
      </c>
    </row>
    <row r="8" spans="1:7" hidden="1">
      <c r="A8" s="3" t="s">
        <v>27</v>
      </c>
      <c r="B8" s="3" t="s">
        <v>46</v>
      </c>
      <c r="C8" s="3" t="s">
        <v>20</v>
      </c>
      <c r="D8" s="3" t="s">
        <v>21</v>
      </c>
      <c r="E8" s="4">
        <v>84000</v>
      </c>
      <c r="F8" s="4">
        <v>79800</v>
      </c>
      <c r="G8" s="4">
        <v>4200</v>
      </c>
    </row>
    <row r="9" spans="1:7" hidden="1">
      <c r="A9" s="3" t="s">
        <v>18</v>
      </c>
      <c r="B9" s="3" t="s">
        <v>19</v>
      </c>
      <c r="C9" s="3" t="s">
        <v>20</v>
      </c>
      <c r="D9" s="3" t="s">
        <v>21</v>
      </c>
      <c r="E9" s="4">
        <v>79800</v>
      </c>
      <c r="F9" s="4">
        <v>57456</v>
      </c>
      <c r="G9" s="4">
        <v>22344</v>
      </c>
    </row>
    <row r="10" spans="1:7" hidden="1">
      <c r="A10" s="3" t="s">
        <v>16</v>
      </c>
      <c r="B10" s="3" t="s">
        <v>17</v>
      </c>
      <c r="C10" s="3" t="s">
        <v>5</v>
      </c>
      <c r="D10" s="3" t="s">
        <v>8</v>
      </c>
      <c r="E10" s="4">
        <v>75600</v>
      </c>
      <c r="F10" s="4">
        <v>45360</v>
      </c>
      <c r="G10" s="4">
        <v>30240</v>
      </c>
    </row>
    <row r="11" spans="1:7" hidden="1">
      <c r="A11" s="3" t="s">
        <v>26</v>
      </c>
      <c r="B11" s="3" t="s">
        <v>45</v>
      </c>
      <c r="C11" s="3" t="s">
        <v>5</v>
      </c>
      <c r="D11" s="3" t="s">
        <v>8</v>
      </c>
      <c r="E11" s="4">
        <v>64000</v>
      </c>
      <c r="F11" s="4">
        <v>42240</v>
      </c>
      <c r="G11" s="4">
        <v>21760</v>
      </c>
    </row>
    <row r="12" spans="1:7" hidden="1">
      <c r="A12" s="3" t="s">
        <v>6</v>
      </c>
      <c r="B12" s="3" t="s">
        <v>7</v>
      </c>
      <c r="C12" s="3" t="s">
        <v>5</v>
      </c>
      <c r="D12" s="3" t="s">
        <v>8</v>
      </c>
      <c r="E12" s="4">
        <v>60000</v>
      </c>
      <c r="F12" s="4">
        <v>58200</v>
      </c>
      <c r="G12" s="4">
        <v>1800</v>
      </c>
    </row>
    <row r="13" spans="1:7" hidden="1">
      <c r="A13" s="3" t="s">
        <v>43</v>
      </c>
      <c r="B13" s="3" t="s">
        <v>4</v>
      </c>
      <c r="C13" s="3" t="s">
        <v>5</v>
      </c>
      <c r="D13" s="3" t="s">
        <v>12</v>
      </c>
      <c r="E13" s="4">
        <v>50000</v>
      </c>
      <c r="F13" s="4">
        <v>37500</v>
      </c>
      <c r="G13" s="4">
        <v>12500</v>
      </c>
    </row>
    <row r="14" spans="1:7" hidden="1">
      <c r="A14" s="3" t="s">
        <v>22</v>
      </c>
      <c r="B14" s="3" t="s">
        <v>44</v>
      </c>
      <c r="C14" s="3" t="s">
        <v>11</v>
      </c>
      <c r="D14" s="3" t="s">
        <v>12</v>
      </c>
      <c r="E14" s="4">
        <v>39780</v>
      </c>
      <c r="F14" s="4">
        <v>31824</v>
      </c>
      <c r="G14" s="4">
        <v>7956</v>
      </c>
    </row>
    <row r="15" spans="1:7" hidden="1">
      <c r="A15" s="3" t="s">
        <v>9</v>
      </c>
      <c r="B15" s="3" t="s">
        <v>10</v>
      </c>
      <c r="C15" s="3" t="s">
        <v>5</v>
      </c>
      <c r="D15" s="3" t="s">
        <v>12</v>
      </c>
      <c r="E15" s="4">
        <v>33000</v>
      </c>
      <c r="F15" s="4">
        <v>32010</v>
      </c>
      <c r="G15" s="4">
        <v>990</v>
      </c>
    </row>
    <row r="16" spans="1:7" hidden="1">
      <c r="A16" s="3" t="s">
        <v>14</v>
      </c>
      <c r="B16" s="3" t="s">
        <v>15</v>
      </c>
      <c r="C16" s="3" t="s">
        <v>11</v>
      </c>
      <c r="D16" s="3" t="s">
        <v>12</v>
      </c>
      <c r="E16" s="4">
        <v>28000</v>
      </c>
      <c r="F16" s="4">
        <v>25760</v>
      </c>
      <c r="G16" s="4">
        <v>2240</v>
      </c>
    </row>
    <row r="17" spans="1:7" hidden="1">
      <c r="A17" s="3" t="s">
        <v>25</v>
      </c>
      <c r="B17" s="3" t="s">
        <v>15</v>
      </c>
      <c r="C17" s="3" t="s">
        <v>11</v>
      </c>
      <c r="D17" s="3" t="s">
        <v>12</v>
      </c>
      <c r="E17" s="4">
        <v>26800</v>
      </c>
      <c r="F17" s="4">
        <v>19028</v>
      </c>
      <c r="G17" s="4">
        <v>7772</v>
      </c>
    </row>
    <row r="18" spans="1:7" hidden="1">
      <c r="A18" s="3" t="s">
        <v>13</v>
      </c>
      <c r="B18" s="3" t="s">
        <v>24</v>
      </c>
      <c r="C18" s="3" t="s">
        <v>20</v>
      </c>
      <c r="D18" s="3" t="s">
        <v>8</v>
      </c>
      <c r="E18" s="4">
        <v>21000</v>
      </c>
      <c r="F18" s="4">
        <v>18480</v>
      </c>
      <c r="G18" s="4">
        <v>2520</v>
      </c>
    </row>
    <row r="19" spans="1:7" hidden="1">
      <c r="A19" s="3" t="s">
        <v>23</v>
      </c>
      <c r="B19" s="3" t="s">
        <v>24</v>
      </c>
      <c r="C19" s="3" t="s">
        <v>11</v>
      </c>
      <c r="D19" s="3" t="s">
        <v>12</v>
      </c>
      <c r="E19" s="4">
        <v>19800</v>
      </c>
      <c r="F19" s="4">
        <v>9504</v>
      </c>
      <c r="G19" s="4">
        <v>10296</v>
      </c>
    </row>
    <row r="20" spans="1:7" hidden="1">
      <c r="A20" s="3" t="s">
        <v>48</v>
      </c>
      <c r="B20" s="3" t="s">
        <v>75</v>
      </c>
      <c r="C20" s="3" t="s">
        <v>11</v>
      </c>
      <c r="D20" s="3" t="s">
        <v>12</v>
      </c>
      <c r="E20" s="4">
        <v>19000</v>
      </c>
      <c r="F20" s="4">
        <v>13490</v>
      </c>
      <c r="G20" s="4">
        <v>5510</v>
      </c>
    </row>
    <row r="21" spans="1:7" hidden="1">
      <c r="A21" s="3" t="s">
        <v>47</v>
      </c>
      <c r="B21" s="3" t="s">
        <v>73</v>
      </c>
      <c r="C21" s="3" t="s">
        <v>11</v>
      </c>
      <c r="D21" s="3" t="s">
        <v>12</v>
      </c>
      <c r="E21" s="4">
        <v>18000</v>
      </c>
      <c r="F21" s="4">
        <v>9900</v>
      </c>
      <c r="G21" s="4">
        <v>8100</v>
      </c>
    </row>
  </sheetData>
  <autoFilter ref="A3:G21" xr:uid="{311AF66B-F4D9-46E0-8DC0-0AA75B8EF461}">
    <filterColumn colId="4">
      <top10 percent="1" val="25" filterVal="89000"/>
    </filterColumn>
    <sortState xmlns:xlrd2="http://schemas.microsoft.com/office/spreadsheetml/2017/richdata2" ref="A4:G21">
      <sortCondition descending="1" ref="E3:E21"/>
    </sortState>
  </autoFilter>
  <phoneticPr fontId="5" type="noConversion"/>
  <dataValidations count="3">
    <dataValidation type="custom" imeMode="halfAlpha" allowBlank="1" showInputMessage="1" promptTitle="입력방법" prompt="6자로 입력하세요!" sqref="B4:B14 B16:B20" xr:uid="{823E97A3-8F28-4803-833E-06054977BAD6}">
      <formula1>"len(B4)=6"</formula1>
    </dataValidation>
    <dataValidation type="custom" imeMode="halfAlpha" allowBlank="1" showInputMessage="1" promptTitle="입력방법" prompt="6자로 입력하세요!" sqref="B15" xr:uid="{6ED53BB6-BE7F-48CF-BE2F-C853ABAEF438}">
      <formula1>"len($B4)=6"</formula1>
    </dataValidation>
    <dataValidation type="custom" imeMode="halfAlpha" allowBlank="1" showInputMessage="1" promptTitle="입력방법" prompt="6자로 입력하세요!" sqref="B21" xr:uid="{0BF0749D-62D1-4CF6-BA6D-0B7FDBC8201C}">
      <formula1>"len(B4:B21)=6"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6"/>
  <dimension ref="A1:D9"/>
  <sheetViews>
    <sheetView topLeftCell="A10" workbookViewId="0">
      <selection activeCell="J22" sqref="J22"/>
    </sheetView>
  </sheetViews>
  <sheetFormatPr defaultRowHeight="17.399999999999999"/>
  <cols>
    <col min="1" max="1" width="11.59765625" bestFit="1" customWidth="1"/>
    <col min="2" max="4" width="9.5" customWidth="1"/>
  </cols>
  <sheetData>
    <row r="1" spans="1:4">
      <c r="A1" s="15" t="s">
        <v>49</v>
      </c>
      <c r="B1" s="15" t="s">
        <v>58</v>
      </c>
      <c r="C1" s="15"/>
      <c r="D1" s="15"/>
    </row>
    <row r="2" spans="1:4">
      <c r="A2" s="16" t="s">
        <v>40</v>
      </c>
      <c r="B2" s="16" t="s">
        <v>1</v>
      </c>
      <c r="C2" s="16" t="s">
        <v>2</v>
      </c>
      <c r="D2" s="16" t="s">
        <v>3</v>
      </c>
    </row>
    <row r="3" spans="1:4">
      <c r="A3" s="16" t="s">
        <v>9</v>
      </c>
      <c r="B3" s="17">
        <v>33000</v>
      </c>
      <c r="C3" s="17">
        <v>32010</v>
      </c>
      <c r="D3" s="17">
        <v>990</v>
      </c>
    </row>
    <row r="4" spans="1:4">
      <c r="A4" s="16" t="s">
        <v>22</v>
      </c>
      <c r="B4" s="17">
        <v>39780</v>
      </c>
      <c r="C4" s="17">
        <v>31824</v>
      </c>
      <c r="D4" s="17">
        <v>7956</v>
      </c>
    </row>
    <row r="5" spans="1:4">
      <c r="A5" s="16" t="s">
        <v>43</v>
      </c>
      <c r="B5" s="17">
        <v>50000</v>
      </c>
      <c r="C5" s="17">
        <v>37500</v>
      </c>
      <c r="D5" s="17">
        <v>12500</v>
      </c>
    </row>
    <row r="6" spans="1:4">
      <c r="A6" s="16" t="s">
        <v>47</v>
      </c>
      <c r="B6" s="17">
        <v>18000</v>
      </c>
      <c r="C6" s="17">
        <v>9900</v>
      </c>
      <c r="D6" s="17">
        <v>8100</v>
      </c>
    </row>
    <row r="7" spans="1:4">
      <c r="A7" s="16" t="s">
        <v>14</v>
      </c>
      <c r="B7" s="17">
        <v>28000</v>
      </c>
      <c r="C7" s="17">
        <v>25760</v>
      </c>
      <c r="D7" s="17">
        <v>2240</v>
      </c>
    </row>
    <row r="8" spans="1:4">
      <c r="A8" s="16" t="s">
        <v>25</v>
      </c>
      <c r="B8" s="17">
        <v>26800</v>
      </c>
      <c r="C8" s="17">
        <v>19028</v>
      </c>
      <c r="D8" s="17">
        <v>7772</v>
      </c>
    </row>
    <row r="9" spans="1:4">
      <c r="A9" s="16" t="s">
        <v>27</v>
      </c>
      <c r="B9" s="17">
        <v>84000</v>
      </c>
      <c r="C9" s="17">
        <v>79800</v>
      </c>
      <c r="D9" s="17">
        <v>4200</v>
      </c>
    </row>
  </sheetData>
  <phoneticPr fontId="5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7"/>
  <dimension ref="B4:F23"/>
  <sheetViews>
    <sheetView workbookViewId="0">
      <selection activeCell="H8" sqref="H8"/>
    </sheetView>
  </sheetViews>
  <sheetFormatPr defaultRowHeight="17.399999999999999"/>
  <cols>
    <col min="1" max="1" width="3.19921875" customWidth="1"/>
    <col min="3" max="3" width="11.8984375" bestFit="1" customWidth="1"/>
    <col min="4" max="4" width="9.69921875" customWidth="1"/>
    <col min="5" max="5" width="9.09765625" customWidth="1"/>
    <col min="6" max="6" width="9.09765625" bestFit="1" customWidth="1"/>
  </cols>
  <sheetData>
    <row r="4" spans="2:6">
      <c r="B4" s="14" t="s">
        <v>49</v>
      </c>
    </row>
    <row r="5" spans="2:6">
      <c r="B5" s="2" t="s">
        <v>40</v>
      </c>
      <c r="C5" s="2" t="s">
        <v>59</v>
      </c>
      <c r="D5" s="2" t="s">
        <v>1</v>
      </c>
      <c r="E5" s="2" t="s">
        <v>2</v>
      </c>
      <c r="F5" s="2" t="s">
        <v>3</v>
      </c>
    </row>
    <row r="6" spans="2:6">
      <c r="B6" s="3" t="s">
        <v>28</v>
      </c>
      <c r="C6" s="28">
        <v>43850</v>
      </c>
      <c r="D6" s="29">
        <v>89000000</v>
      </c>
      <c r="E6" s="29">
        <v>66750000</v>
      </c>
      <c r="F6" s="29">
        <v>22250000</v>
      </c>
    </row>
    <row r="7" spans="2:6">
      <c r="B7" s="3" t="s">
        <v>25</v>
      </c>
      <c r="C7" s="28">
        <v>43910</v>
      </c>
      <c r="D7" s="29">
        <v>26800000</v>
      </c>
      <c r="E7" s="29">
        <v>19028000</v>
      </c>
      <c r="F7" s="29">
        <v>7772000</v>
      </c>
    </row>
    <row r="8" spans="2:6">
      <c r="B8" s="3" t="s">
        <v>18</v>
      </c>
      <c r="C8" s="28">
        <v>43927</v>
      </c>
      <c r="D8" s="29">
        <v>79800000</v>
      </c>
      <c r="E8" s="29">
        <v>57456000</v>
      </c>
      <c r="F8" s="29">
        <v>22344000</v>
      </c>
    </row>
    <row r="9" spans="2:6">
      <c r="B9" s="3" t="s">
        <v>14</v>
      </c>
      <c r="C9" s="28">
        <v>43927</v>
      </c>
      <c r="D9" s="29">
        <v>28000000</v>
      </c>
      <c r="E9" s="29">
        <v>25760000</v>
      </c>
      <c r="F9" s="29">
        <v>2240000</v>
      </c>
    </row>
    <row r="10" spans="2:6">
      <c r="B10" s="3" t="s">
        <v>13</v>
      </c>
      <c r="C10" s="28">
        <v>43933</v>
      </c>
      <c r="D10" s="29">
        <v>21000000</v>
      </c>
      <c r="E10" s="29">
        <v>18480000</v>
      </c>
      <c r="F10" s="29">
        <v>2520000</v>
      </c>
    </row>
    <row r="11" spans="2:6">
      <c r="B11" s="3" t="s">
        <v>34</v>
      </c>
      <c r="C11" s="28">
        <v>43936</v>
      </c>
      <c r="D11" s="29">
        <v>120000000</v>
      </c>
      <c r="E11" s="29">
        <v>102000000</v>
      </c>
      <c r="F11" s="29">
        <v>18000000</v>
      </c>
    </row>
    <row r="12" spans="2:6">
      <c r="B12" s="3" t="s">
        <v>6</v>
      </c>
      <c r="C12" s="28">
        <v>43941</v>
      </c>
      <c r="D12" s="29">
        <v>60000000</v>
      </c>
      <c r="E12" s="29">
        <v>58200000</v>
      </c>
      <c r="F12" s="29">
        <v>1800000</v>
      </c>
    </row>
    <row r="13" spans="2:6">
      <c r="B13" s="3" t="s">
        <v>27</v>
      </c>
      <c r="C13" s="28">
        <v>43942</v>
      </c>
      <c r="D13" s="29">
        <v>84000000</v>
      </c>
      <c r="E13" s="29">
        <v>79800000</v>
      </c>
      <c r="F13" s="29">
        <v>4200000</v>
      </c>
    </row>
    <row r="14" spans="2:6">
      <c r="B14" s="3" t="s">
        <v>32</v>
      </c>
      <c r="C14" s="28">
        <v>43943</v>
      </c>
      <c r="D14" s="29">
        <v>110000000</v>
      </c>
      <c r="E14" s="29">
        <v>74800000</v>
      </c>
      <c r="F14" s="29">
        <v>35200000</v>
      </c>
    </row>
    <row r="15" spans="2:6">
      <c r="B15" s="3" t="s">
        <v>48</v>
      </c>
      <c r="C15" s="28">
        <v>43944</v>
      </c>
      <c r="D15" s="29">
        <v>19000000</v>
      </c>
      <c r="E15" s="29">
        <v>13490000</v>
      </c>
      <c r="F15" s="29">
        <v>5510000</v>
      </c>
    </row>
    <row r="16" spans="2:6">
      <c r="B16" s="3" t="s">
        <v>26</v>
      </c>
      <c r="C16" s="28">
        <v>43946</v>
      </c>
      <c r="D16" s="29">
        <v>64000000</v>
      </c>
      <c r="E16" s="29">
        <v>42240000</v>
      </c>
      <c r="F16" s="29">
        <v>21760000</v>
      </c>
    </row>
    <row r="17" spans="2:6">
      <c r="B17" s="3" t="s">
        <v>43</v>
      </c>
      <c r="C17" s="28">
        <v>43971</v>
      </c>
      <c r="D17" s="29">
        <v>50000000</v>
      </c>
      <c r="E17" s="29">
        <v>37500000</v>
      </c>
      <c r="F17" s="29">
        <v>12500000</v>
      </c>
    </row>
    <row r="18" spans="2:6">
      <c r="B18" s="3" t="s">
        <v>22</v>
      </c>
      <c r="C18" s="28">
        <v>44002</v>
      </c>
      <c r="D18" s="29">
        <v>39780000</v>
      </c>
      <c r="E18" s="29">
        <v>31824000</v>
      </c>
      <c r="F18" s="29">
        <v>7956000</v>
      </c>
    </row>
    <row r="19" spans="2:6">
      <c r="B19" s="3" t="s">
        <v>23</v>
      </c>
      <c r="C19" s="28">
        <v>44094</v>
      </c>
      <c r="D19" s="29">
        <v>19800000</v>
      </c>
      <c r="E19" s="29">
        <v>9504000</v>
      </c>
      <c r="F19" s="29">
        <v>10296000</v>
      </c>
    </row>
    <row r="20" spans="2:6">
      <c r="B20" s="3" t="s">
        <v>9</v>
      </c>
      <c r="C20" s="28">
        <v>44124</v>
      </c>
      <c r="D20" s="29">
        <v>33000000</v>
      </c>
      <c r="E20" s="29">
        <v>32010000</v>
      </c>
      <c r="F20" s="29">
        <v>990000</v>
      </c>
    </row>
    <row r="21" spans="2:6">
      <c r="B21" s="3" t="s">
        <v>16</v>
      </c>
      <c r="C21" s="28">
        <v>44124</v>
      </c>
      <c r="D21" s="29">
        <v>75600000</v>
      </c>
      <c r="E21" s="29">
        <v>45360000</v>
      </c>
      <c r="F21" s="29">
        <v>30240000</v>
      </c>
    </row>
    <row r="22" spans="2:6">
      <c r="B22" s="3" t="s">
        <v>36</v>
      </c>
      <c r="C22" s="28">
        <v>44155</v>
      </c>
      <c r="D22" s="29">
        <v>94000000</v>
      </c>
      <c r="E22" s="29">
        <v>58280000</v>
      </c>
      <c r="F22" s="29">
        <v>35720000</v>
      </c>
    </row>
    <row r="23" spans="2:6">
      <c r="B23" s="3" t="s">
        <v>47</v>
      </c>
      <c r="C23" s="28">
        <v>44185</v>
      </c>
      <c r="D23" s="29">
        <v>18000000</v>
      </c>
      <c r="E23" s="29">
        <v>9900000</v>
      </c>
      <c r="F23" s="29">
        <v>8100000</v>
      </c>
    </row>
  </sheetData>
  <phoneticPr fontId="5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3" r:id="rId3" name="Button 1">
              <controlPr defaultSize="0" print="0" autoFill="0" autoPict="0" macro="[0]!날짜서식">
                <anchor moveWithCells="1" sizeWithCells="1">
                  <from>
                    <xdr:col>4</xdr:col>
                    <xdr:colOff>0</xdr:colOff>
                    <xdr:row>1</xdr:row>
                    <xdr:rowOff>0</xdr:rowOff>
                  </from>
                  <to>
                    <xdr:col>5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4" r:id="rId4" name="Button 2">
              <controlPr defaultSize="0" print="0" autoFill="0" autoPict="0" macro="[0]!백만단위">
                <anchor moveWithCells="1" sizeWithCells="1">
                  <from>
                    <xdr:col>5</xdr:col>
                    <xdr:colOff>0</xdr:colOff>
                    <xdr:row>1</xdr:row>
                    <xdr:rowOff>0</xdr:rowOff>
                  </from>
                  <to>
                    <xdr:col>6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E16"/>
  <sheetViews>
    <sheetView tabSelected="1" workbookViewId="0">
      <selection activeCell="J19" sqref="J19"/>
    </sheetView>
  </sheetViews>
  <sheetFormatPr defaultRowHeight="17.399999999999999"/>
  <cols>
    <col min="1" max="4" width="12.5" customWidth="1"/>
    <col min="5" max="5" width="16.69921875" customWidth="1"/>
  </cols>
  <sheetData>
    <row r="1" spans="1:5" ht="21">
      <c r="A1" s="24" t="s">
        <v>63</v>
      </c>
      <c r="B1" s="24"/>
      <c r="C1" s="24"/>
      <c r="D1" s="24"/>
      <c r="E1" s="18"/>
    </row>
    <row r="2" spans="1:5">
      <c r="A2" s="18"/>
      <c r="B2" s="19"/>
      <c r="C2" s="18"/>
      <c r="D2" s="30" t="s">
        <v>79</v>
      </c>
      <c r="E2" s="25"/>
    </row>
    <row r="3" spans="1:5">
      <c r="A3" s="18"/>
      <c r="B3" s="18"/>
      <c r="C3" s="18"/>
      <c r="D3" s="19"/>
      <c r="E3" s="19"/>
    </row>
    <row r="4" spans="1:5">
      <c r="A4" s="20" t="s">
        <v>40</v>
      </c>
      <c r="B4" s="20" t="s">
        <v>64</v>
      </c>
      <c r="C4" s="20" t="s">
        <v>1</v>
      </c>
      <c r="D4" s="20" t="s">
        <v>65</v>
      </c>
      <c r="E4" s="20" t="s">
        <v>51</v>
      </c>
    </row>
    <row r="5" spans="1:5">
      <c r="A5" s="21" t="s">
        <v>76</v>
      </c>
      <c r="B5" s="21" t="s">
        <v>77</v>
      </c>
      <c r="C5" s="21">
        <v>50000</v>
      </c>
      <c r="D5" s="21" t="s">
        <v>78</v>
      </c>
      <c r="E5" s="21">
        <v>5000</v>
      </c>
    </row>
    <row r="6" spans="1:5">
      <c r="A6" s="21" t="s">
        <v>60</v>
      </c>
      <c r="B6" s="21" t="s">
        <v>61</v>
      </c>
      <c r="C6" s="21">
        <v>50000</v>
      </c>
      <c r="D6" s="21" t="s">
        <v>62</v>
      </c>
      <c r="E6" s="21">
        <v>5000</v>
      </c>
    </row>
    <row r="7" spans="1:5">
      <c r="A7" s="21"/>
      <c r="B7" s="21"/>
      <c r="C7" s="21"/>
      <c r="D7" s="21"/>
      <c r="E7" s="21"/>
    </row>
    <row r="8" spans="1:5">
      <c r="A8" s="21"/>
      <c r="B8" s="21"/>
      <c r="C8" s="21"/>
      <c r="D8" s="21"/>
      <c r="E8" s="21"/>
    </row>
    <row r="9" spans="1:5">
      <c r="A9" s="21"/>
      <c r="B9" s="21"/>
      <c r="C9" s="21"/>
      <c r="D9" s="21"/>
      <c r="E9" s="21"/>
    </row>
    <row r="10" spans="1:5">
      <c r="A10" s="21"/>
      <c r="B10" s="21"/>
      <c r="C10" s="21"/>
      <c r="D10" s="21"/>
      <c r="E10" s="21"/>
    </row>
    <row r="11" spans="1:5">
      <c r="A11" s="21"/>
      <c r="B11" s="21"/>
      <c r="C11" s="21"/>
      <c r="D11" s="21"/>
      <c r="E11" s="21"/>
    </row>
    <row r="12" spans="1:5">
      <c r="A12" s="21"/>
      <c r="B12" s="21"/>
      <c r="C12" s="21"/>
      <c r="D12" s="21"/>
      <c r="E12" s="21"/>
    </row>
    <row r="13" spans="1:5">
      <c r="A13" s="21"/>
      <c r="B13" s="21"/>
      <c r="C13" s="21"/>
      <c r="D13" s="21"/>
      <c r="E13" s="21"/>
    </row>
    <row r="14" spans="1:5">
      <c r="A14" s="21"/>
      <c r="B14" s="21"/>
      <c r="C14" s="21"/>
      <c r="D14" s="21"/>
      <c r="E14" s="21"/>
    </row>
    <row r="15" spans="1:5">
      <c r="A15" s="21"/>
      <c r="B15" s="21"/>
      <c r="C15" s="21"/>
      <c r="D15" s="21"/>
      <c r="E15" s="21"/>
    </row>
    <row r="16" spans="1:5">
      <c r="A16" s="21"/>
      <c r="B16" s="21"/>
      <c r="C16" s="21"/>
      <c r="D16" s="21"/>
      <c r="E16" s="21"/>
    </row>
  </sheetData>
  <mergeCells count="2">
    <mergeCell ref="A1:D1"/>
    <mergeCell ref="D2:E2"/>
  </mergeCells>
  <phoneticPr fontId="5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4" r:id="rId3" name="cmd고객관리">
          <controlPr defaultSize="0" autoLine="0" r:id="rId4">
            <anchor moveWithCells="1">
              <from>
                <xdr:col>6</xdr:col>
                <xdr:colOff>0</xdr:colOff>
                <xdr:row>1</xdr:row>
                <xdr:rowOff>0</xdr:rowOff>
              </from>
              <to>
                <xdr:col>7</xdr:col>
                <xdr:colOff>15240</xdr:colOff>
                <xdr:row>2</xdr:row>
                <xdr:rowOff>198120</xdr:rowOff>
              </to>
            </anchor>
          </controlPr>
        </control>
      </mc:Choice>
      <mc:Fallback>
        <control shapeId="8194" r:id="rId3" name="cmd고객관리"/>
      </mc:Fallback>
    </mc:AlternateContent>
  </control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L A E A A B Q S w M E F A A C A A g A 4 I C e W 8 a V h E 6 m A A A A 9 w A A A B I A H A B D b 2 5 m a W c v U G F j a 2 F n Z S 5 4 b W w g o h g A K K A U A A A A A A A A A A A A A A A A A A A A A A A A A A A A h Y 8 x D o I w G I W v Q r r T l p I Y J T 9 l c F Q S o 4 l x b b B C A 7 S G F s v d H D y S V x C j q J v j + 9 4 3 v H e / 3 i A b 2 i a 4 y M 4 q o 1 M U Y Y o C q Q t z V L p M U e 9 O 4 R x l H D a i q E U p g 1 H W N h n s M U W V c + e E E O 8 9 9 j E 2 X U k Y p R E 5 5 O t d U c l W o I + s / s u h 0 t Y J X U j E Y f 8 a w x l e z H D M I h Z j C m S i k C v 9 N d g 4 + N n + Q F j 2 j e s 7 y W s T r r Z A p g j k f Y I / A F B L A w Q U A A I A C A D g g J 5 b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4 I C e W 3 Y W m w 6 o A Q A A x Q I A A B M A H A B G b 3 J t d W x h c y 9 T Z W N 0 a W 9 u M S 5 t I K I Y A C i g F A A A A A A A A A A A A A A A A A A A A A A A A A A A A H W R z 0 v j Q B T H 7 4 X + D 0 O 8 p D A E Z U V R y U F a l / U i q + 2 e z B 6 y 6 d s 1 m M x I Z l J W p N C D Q l E X C i p 2 1 y g V x M V F s F q R e v A f y k z + h x 2 N 0 l b r H O b X 5 7 0 3 3 / c d B g 5 3 K U H F d B 2 b y W a y G b Z i B 1 B G 4 u + Z v I u S 5 m b y + w K Z y A O e z S A 1 5 F F D d L r q J s 8 q R o E 6 o Q + E 6 x 9 d D 4 w 8 J V w d m K 7 l p 6 0 v D A J m h W q 2 C s B W O V 2 z R j 8 k f 3 a t / s K G w y p a D i 8 X w H N 9 l 0 N g a l j D K E + 9 0 C f M n M R o j j i 0 7 J I f 5 t T 4 F E a L I e V Q 5 O s e m L 2 t s U A J f M 3 h V N + I J r f v 4 5 s L 0 Y h Q c n g m f u 1 r S m z J / q Y C P w f U V 1 m f w C 4 r c X r a C k b L z / e z n l d 0 b M 8 O m M m D s L + k 6 N T i m 4 f H k j J q J c 2 D X s l S Y B P 2 n Q Z + q r m 0 v g Z M H 6 I B b 2 x o c a c V t 4 / F v y 3 V I l e B i M N P X s X o h c i H f b E X v Y F i t y b O L 2 W r M S x T 7 N y K n X t 5 0 n h L n n y O u 3 V 5 c K r g P O E T 4 8 a j v p S 2 j + R x 7 V 1 6 1 Z X 1 p q K D q N p n c i u K r 9 t P j h z e I h X c s 2 Q J f F q B 5 z / U h 5 i H B 6 1 4 3 f 2 g 8 m o u m 3 H J + 8 / O / A d Q S w E C L Q A U A A I A C A D g g J 5 b x p W E T q Y A A A D 3 A A A A E g A A A A A A A A A A A A A A A A A A A A A A Q 2 9 u Z m l n L 1 B h Y 2 t h Z 2 U u e G 1 s U E s B A i 0 A F A A C A A g A 4 I C e W w / K 6 a u k A A A A 6 Q A A A B M A A A A A A A A A A A A A A A A A 8 g A A A F t D b 2 5 0 Z W 5 0 X 1 R 5 c G V z X S 5 4 b W x Q S w E C L Q A U A A I A C A D g g J 5 b d h a b D q g B A A D F A g A A E w A A A A A A A A A A A A A A A A D j A Q A A R m 9 y b X V s Y X M v U 2 V j d G l v b j E u b V B L B Q Y A A A A A A w A D A M I A A A D Y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o D A A A A A A A A I Y M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V C J U E 3 J U E 0 J U V D J U I 2 J T l D J U V E J T k 4 J T g 0 J U V E J T k 5 J U E 5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1 B p d m 9 0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+ 2 D k O y D i S I g L z 4 8 R W 5 0 c n k g V H l w Z T 0 i U m V j b 3 Z l c n l U Y X J n Z X R T a G V l d C I g V m F s d W U 9 I n P r t o T s h J 3 s n p H s l 4 U t M S I g L z 4 8 R W 5 0 c n k g V H l w Z T 0 i U m V j b 3 Z l c n l U Y X J n Z X R D b 2 x 1 b W 4 i I F Z h b H V l P S J s M i I g L z 4 8 R W 5 0 c n k g V H l w Z T 0 i U m V j b 3 Z l c n l U Y X J n Z X R S b 3 c i I F Z h b H V l P S J s M i I g L z 4 8 R W 5 0 c n k g V H l w Z T 0 i U G l 2 b 3 R P Y m p l Y 3 R O Y W 1 l I i B W Y W x 1 Z T 0 i c + u 2 h O y E n e y e k e y X h S 0 x I e 2 U v O u y l y D t h Y z s n b T r u J Q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N v d W 5 0 I i B W Y W x 1 Z T 0 i b D E 4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E y L T M w V D A 3 O j A 3 O j A w L j U 4 M j c 5 N j F a I i A v P j x F b n R y e S B U e X B l P S J G a W x s Q 2 9 s d W 1 u V H l w Z X M i I F Z h b H V l P S J z Q m d Z R E F 3 P T 0 i I C 8 + P E V u d H J 5 I F R 5 c G U 9 I k Z p b G x D b 2 x 1 b W 5 O Y W 1 l c y I g V m F s d W U 9 I n N b J n F 1 b 3 Q 7 6 4 y A 6 6 a s 7 K C Q 6 6 q F J n F 1 b 3 Q 7 L C Z x d W 9 0 O + u L t O u L u e y e k C Z x d W 9 0 O y w m c X V v d D v r s J v s n Y D q u I j s l a E m c X V v d D s s J n F 1 b 3 Q 7 6 6 + 4 7 I i Y 6 r i I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6 6 e k 7 L a c 7 Z i E 7 Z m p L + u z g O q y v e u Q n C D s n K D t m J U u e + u M g O u m r O y g k O u q h S w y f S Z x d W 9 0 O y w m c X V v d D t T Z W N 0 a W 9 u M S / r p 6 T s t p z t m I T t m a k v 6 7 O A 6 r K 9 6 5 C c I O y c o O 2 Y l S 5 7 6 4 u 0 6 4 u 5 7 J 6 Q L D N 9 J n F 1 b 3 Q 7 L C Z x d W 9 0 O 1 N l Y 3 R p b 2 4 x L + u n p O y 2 n O 2 Y h O 2 Z q S / r s 4 D q s r 3 r k J w g 7 J y g 7 Z i V L n v r s J v s n Y D q u I j s l a E s N X 0 m c X V v d D s s J n F 1 b 3 Q 7 U 2 V j d G l v b j E v 6 6 e k 7 L a c 7 Z i E 7 Z m p L + u z g O q y v e u Q n C D s n K D t m J U u e + u v u O y I m O q 4 i C w 2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/ r p 6 T s t p z t m I T t m a k v 6 7 O A 6 r K 9 6 5 C c I O y c o O 2 Y l S 5 7 6 4 y A 6 6 a s 7 K C Q 6 6 q F L D J 9 J n F 1 b 3 Q 7 L C Z x d W 9 0 O 1 N l Y 3 R p b 2 4 x L + u n p O y 2 n O 2 Y h O 2 Z q S / r s 4 D q s r 3 r k J w g 7 J y g 7 Z i V L n v r i 7 T r i 7 n s n p A s M 3 0 m c X V v d D s s J n F 1 b 3 Q 7 U 2 V j d G l v b j E v 6 6 e k 7 L a c 7 Z i E 7 Z m p L + u z g O q y v e u Q n C D s n K D t m J U u e + u w m + y d g O q 4 i O y V o S w 1 f S Z x d W 9 0 O y w m c X V v d D t T Z W N 0 a W 9 u M S / r p 6 T s t p z t m I T t m a k v 6 7 O A 6 r K 9 6 5 C c I O y c o O 2 Y l S 5 7 6 6 + 4 7 I i Y 6 r i I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l R U I l Q T c l Q T Q l R U M l Q j Y l O U M l R U Q l O T g l O D Q l R U Q l O T k l Q T k v J U V D J T l C J T k w J U V C J U I z J U I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V C J U E 3 J U E 0 J U V D J U I 2 J T l D J U V E J T k 4 J T g 0 J U V E J T k 5 J U E 5 L y V F Q y U 4 Q S V C O S V F Q S V C M i V B O S V F Q i U 5 M C U 5 Q y U y M C V F R C U 5 N y V B N C V F Q i U 4 R C U 5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Q i V B N y V B N C V F Q y V C N i U 5 Q y V F R C U 5 O C U 4 N C V F R C U 5 O S V B O S 8 l R U I l Q j M l O D A l R U E l Q j I l Q k Q l R U I l O T A l O U M l M j A l R U M l O U M l Q T A l R U Q l O T g l O T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U I l Q T c l Q T Q l R U M l Q j Y l O U M l R U Q l O T g l O D Q l R U Q l O T k l Q T k v J U V D J U E w J T l D J U V B J U I x J U I w J U V C J T k w J T l D J T I w J U V D J T k 3 J U I 0 J T I w J U V D J T g 4 J T k 4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K X E I 8 y 2 0 4 F B l + H 9 t p 9 B z V w A A A A A A g A A A A A A E G Y A A A A B A A A g A A A A 2 C p 1 n d e G N O i 4 Q + q W b d U g M b q n d S k i N F W f f F A 1 g k y m + d A A A A A A D o A A A A A C A A A g A A A A H w t D q G P u b a P k + 7 h e L 9 F 5 k w R U 7 E 7 8 p 5 T Q K 5 e J 8 4 Q W 9 K V Q A A A A I q S h q u o K g w k Y R h K J 9 F N X e 9 0 U j a g 8 s + 8 f F B V C Z b W 0 E a 4 Y m Q I V K d R Q A v e m s X p 7 X W r u P f N n d u s J k L u d v O G f S 2 u W Q V n + 0 h H v 3 N c d q r 0 D D 8 N s d q 9 A A A A A 6 F 2 e p k w c 4 U F U U I d I y 8 Y H f G 3 K r 6 p 9 k 7 L Q m r z K i d m 9 G P H S p X Y t H M t f p 2 5 m T y O i w G r i 6 N 0 G s 0 W f o d 5 j z B 2 S A 8 9 3 O g = = < / D a t a M a s h u p > 
</file>

<file path=customXml/itemProps1.xml><?xml version="1.0" encoding="utf-8"?>
<ds:datastoreItem xmlns:ds="http://schemas.openxmlformats.org/officeDocument/2006/customXml" ds:itemID="{E25E0CB9-B50A-4144-AB1D-4B7D782730D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user</cp:lastModifiedBy>
  <dcterms:created xsi:type="dcterms:W3CDTF">2023-08-09T00:13:15Z</dcterms:created>
  <dcterms:modified xsi:type="dcterms:W3CDTF">2025-12-30T07:30:54Z</dcterms:modified>
</cp:coreProperties>
</file>