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8\Desktop\"/>
    </mc:Choice>
  </mc:AlternateContent>
  <xr:revisionPtr revIDLastSave="0" documentId="13_ncr:1_{A271B71A-11C8-4F43-A563-4AEFF74A5F97}" xr6:coauthVersionLast="47" xr6:coauthVersionMax="47" xr10:uidLastSave="{00000000-0000-0000-0000-000000000000}"/>
  <bookViews>
    <workbookView xWindow="-108" yWindow="-108" windowWidth="23256" windowHeight="12456" activeTab="3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2" l="1" a="1"/>
  <c r="C25" i="2"/>
  <c r="C26" i="2" a="1"/>
  <c r="C26" i="2"/>
  <c r="C27" i="2" a="1"/>
  <c r="C27" i="2"/>
  <c r="C24" i="2" a="1"/>
  <c r="C24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26" i="2"/>
  <c r="H26" i="2"/>
  <c r="G26" i="2"/>
  <c r="B25" i="2" a="1"/>
  <c r="B25" i="2"/>
  <c r="B26" i="2" a="1"/>
  <c r="B26" i="2"/>
  <c r="B27" i="2" a="1"/>
  <c r="B27" i="2"/>
  <c r="B24" i="2" a="1"/>
  <c r="B24" i="2"/>
  <c r="H20" i="2" a="1"/>
  <c r="H20" i="2" s="1"/>
  <c r="H19" i="2" a="1"/>
  <c r="H19" i="2" s="1"/>
  <c r="H18" i="2" a="1"/>
  <c r="H18" i="2" s="1"/>
  <c r="H17" i="2" a="1"/>
  <c r="H17" i="2" s="1"/>
  <c r="H16" i="2" a="1"/>
  <c r="H16" i="2" s="1"/>
  <c r="H15" i="2" a="1"/>
  <c r="H15" i="2" s="1"/>
  <c r="H14" i="2" a="1"/>
  <c r="H14" i="2" s="1"/>
  <c r="H13" i="2" a="1"/>
  <c r="H13" i="2" s="1"/>
  <c r="H12" i="2" a="1"/>
  <c r="H12" i="2" s="1"/>
  <c r="H11" i="2" a="1"/>
  <c r="H11" i="2" s="1"/>
  <c r="H10" i="2" a="1"/>
  <c r="H10" i="2" s="1"/>
  <c r="H9" i="2" a="1"/>
  <c r="H9" i="2" s="1"/>
  <c r="H8" i="2" a="1"/>
  <c r="H8" i="2" s="1"/>
  <c r="H7" i="2" a="1"/>
  <c r="H7" i="2" s="1"/>
  <c r="H6" i="2" a="1"/>
  <c r="H6" i="2" s="1"/>
  <c r="H5" i="2" a="1"/>
  <c r="H5" i="2" s="1"/>
  <c r="H4" i="2" a="1"/>
  <c r="H4" i="2" s="1"/>
  <c r="H3" i="2" a="1"/>
  <c r="H3" i="2"/>
  <c r="A2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6533620-0515-4582-B03C-D7FBA5F9440E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4C090AED-49D8-4586-A857-AC5F04A12BC8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82108\Desktop\2025_기출문제집_컴활1급실기_학습자료_241206 update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<sst xmlns="http://schemas.openxmlformats.org/spreadsheetml/2006/main" count="348" uniqueCount="73">
  <si>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</si>
  <si>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</si>
  <si>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</si>
  <si>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</si>
  <si>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</si>
  <si>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</si>
  <si>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</si>
  <si>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</si>
  <si>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</si>
  <si>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</si>
  <si>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</si>
  <si>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</si>
  <si>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</si>
  <si>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</si>
  <si>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</si>
  <si>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</si>
  <si>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</si>
  <si>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</si>
  <si>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</si>
  <si>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</si>
  <si>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</si>
  <si>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</si>
  <si>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</si>
  <si>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</si>
  <si>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</si>
  <si>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</si>
  <si>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</si>
  <si>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</si>
  <si>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</si>
  <si>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</si>
  <si>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</si>
  <si>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</si>
  <si>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</si>
  <si>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</si>
  <si>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</si>
  <si>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</si>
  <si>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</si>
  <si>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</si>
  <si>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</si>
  <si>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</si>
  <si>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</si>
  <si>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</si>
  <si>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</si>
  <si>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</si>
  <si>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</si>
  <si>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</si>
  <si>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</si>
  <si>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</si>
  <si>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</si>
  <si>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</si>
  <si>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</si>
  <si>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</si>
  <si>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</si>
  <si>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</si>
  <si>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</si>
  <si>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</si>
  <si>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</si>
  <si>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</si>
  <si>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</si>
  <si>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</si>
  <si>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</si>
  <si>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</si>
  <si>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</si>
  <si>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</si>
  <si>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</si>
  <si>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</si>
  <si>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</si>
  <si>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</si>
  <si>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미수금</t>
  </si>
  <si>
    <t>합계: 받은금액</t>
  </si>
  <si>
    <t>전체 합계: 받은금액</t>
  </si>
  <si>
    <t>전체 합계: 미수금</t>
  </si>
  <si>
    <t>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</si>
</sst>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[&gt;0]0.0%;&quot;*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13">
    <dxf>
      <numFmt numFmtId="177" formatCode="[&gt;0]0.0%;&quot;*&quot;"/>
    </dxf>
    <dxf>
      <numFmt numFmtId="177" formatCode="[&gt;0]0.0%;&quot;*&quot;"/>
    </dxf>
    <dxf>
      <numFmt numFmtId="177" formatCode="[&gt;0]0.0%;&quot;*&quot;"/>
    </dxf>
    <dxf>
      <numFmt numFmtId="177" formatCode="[&gt;0]0.0%;&quot;*&quot;"/>
    </dxf>
    <dxf>
      <numFmt numFmtId="177" formatCode="[&gt;0]0.0%;&quot;*&quot;"/>
    </dxf>
    <dxf>
      <numFmt numFmtId="177" formatCode="[&gt;0]0.0%;&quot;*&quot;"/>
    </dxf>
    <dxf>
      <numFmt numFmtId="177" formatCode="[&gt;0]0.0%;&quot;*&quot;"/>
    </dxf>
    <dxf>
      <numFmt numFmtId="177" formatCode="[&gt;0]0.0%;&quot;*&quot;"/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EE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catAx>
        <c:axId val="1983391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15240</xdr:colOff>
          <xdr:row>2</xdr:row>
          <xdr:rowOff>198120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명주" refreshedDate="45840.520881828706" backgroundQuery="1" createdVersion="8" refreshedVersion="8" minRefreshableVersion="3" recordCount="0" supportSubquery="1" supportAdvancedDrill="1" xr:uid="{DF4DDDCB-3D70-4C3F-8638-AD8A3FB1FD83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Measures].[합계: 미수금]" caption="합계: 미수금" numFmtId="0" hierarchy="6" level="32767"/>
    <cacheField name="[Measures].[합계: 받은금액]" caption="합계: 받은금액" numFmtId="0" hierarchy="7" level="32767"/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3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미수금]" caption="합계: 미수금" measure="1" displayFolder="" measureGroup="매출현황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54FDD7-FFE9-45B9-BA6A-FD0FFCCD04EC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0"/>
    <dataField name="합계: 미수금" fld="1" showDataAs="percentOfCol" baseField="0" baseItem="0" numFmtId="10"/>
  </dataFields>
  <formats count="8">
    <format dxfId="7">
      <pivotArea fieldPosition="0">
        <references count="2">
          <reference field="4294967294" count="2">
            <x v="0"/>
            <x v="1"/>
          </reference>
          <reference field="0" count="1" selected="0">
            <x v="0"/>
          </reference>
        </references>
      </pivotArea>
    </format>
    <format dxfId="6">
      <pivotArea fieldPosition="0">
        <references count="1">
          <reference field="0" count="1">
            <x v="1"/>
          </reference>
        </references>
      </pivotArea>
    </format>
    <format dxfId="5">
      <pivotArea fieldPosition="0">
        <references count="2">
          <reference field="4294967294" count="2">
            <x v="0"/>
            <x v="1"/>
          </reference>
          <reference field="0" count="1" selected="0">
            <x v="1"/>
          </reference>
        </references>
      </pivotArea>
    </format>
    <format dxfId="4">
      <pivotArea fieldPosition="0">
        <references count="1">
          <reference field="0" count="1">
            <x v="2"/>
          </reference>
        </references>
      </pivotArea>
    </format>
    <format dxfId="3">
      <pivotArea fieldPosition="0">
        <references count="2">
          <reference field="4294967294" count="2">
            <x v="0"/>
            <x v="1"/>
          </reference>
          <reference field="0" count="1" selected="0">
            <x v="2"/>
          </reference>
        </references>
      </pivotArea>
    </format>
    <format dxfId="2">
      <pivotArea fieldPosition="0">
        <references count="1">
          <reference field="0" count="1">
            <x v="3"/>
          </reference>
        </references>
      </pivotArea>
    </format>
    <format dxfId="1">
      <pivotArea fieldPosition="0">
        <references count="2">
          <reference field="4294967294" count="2">
            <x v="0"/>
            <x v="1"/>
          </reference>
          <reference field="0" count="1" selected="0">
            <x v="3"/>
          </reference>
        </references>
      </pivotArea>
    </format>
    <format dxfId="0">
      <pivotArea field="0" grandRow="1" outline="0" axis="axisRow" fieldPosition="0">
        <references count="1">
          <reference field="4294967294" count="2" selected="0">
            <x v="0"/>
            <x v="1"/>
          </reference>
        </references>
      </pivotArea>
    </format>
  </format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topLeftCell="A13" workbookViewId="0">
      <selection activeCell="E24" sqref="E24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AND(OR(MID($B3,3,1)="A",MID($B3,3,1)="B"),$E3&gt;=60000)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12" priority="1">
      <formula>AND(LEFT($B3,1)="1",IFERROR(SEARCH("C",$B3),0))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 xml:space="preserve">&amp;R&amp;N페이지 중 &amp;P페이지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opLeftCell="A12" workbookViewId="0">
      <selection activeCell="C24" sqref="C24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>
        <f>E3*HLOOKUP(E3,$F$23:$I$25,MATCH(C3,{"합정";"신촌"},-1)+1)</f>
        <v>3360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>
        <f>E4*HLOOKUP(E4,$F$23:$I$25,MATCH(C4,{"합정";"신촌"},-1)+1)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>
        <f>E5*HLOOKUP(E5,$F$23:$I$25,MATCH(C5,{"합정";"신촌"},-1)+1)</f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>
        <f>E6*HLOOKUP(E6,$F$23:$I$25,MATCH(C6,{"합정";"신촌"},-1)+1)</f>
        <v>990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>
        <f>E7*HLOOKUP(E7,$F$23:$I$25,MATCH(C7,{"합정";"신촌"},-1)+1)</f>
        <v>420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>
        <f>E8*HLOOKUP(E8,$F$23:$I$25,MATCH(C8,{"합정";"신촌"},-1)+1)</f>
        <v>840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>
        <f>E9*HLOOKUP(E9,$F$23:$I$25,MATCH(C9,{"합정";"신촌"},-1)+1)</f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>
        <f>E10*HLOOKUP(E10,$F$23:$I$25,MATCH(C10,{"합정";"신촌"},-1)+1)</f>
        <v>3192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>
        <f>E11*HLOOKUP(E11,$F$23:$I$25,MATCH(C11,{"합정";"신촌"},-1)+1)</f>
        <v>1193.3999999999999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>
        <f>E12*HLOOKUP(E12,$F$23:$I$25,MATCH(C12,{"합정";"신촌"},-1)+1)</f>
        <v>396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>
        <f>E13*HLOOKUP(E13,$F$23:$I$25,MATCH(C13,{"합정";"신촌"},-1)+1)</f>
        <v>804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>
        <f>E14*HLOOKUP(E14,$F$23:$I$25,MATCH(C14,{"합정";"신촌"},-1)+1)</f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>
        <f>E15*HLOOKUP(E15,$F$23:$I$25,MATCH(C15,{"합정";"신촌"},-1)+1)</f>
        <v>3560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>
        <f>E16*HLOOKUP(E16,$F$23:$I$25,MATCH(C16,{"합정";"신촌"},-1)+1)</f>
        <v>5500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>
        <f>E17*HLOOKUP(E17,$F$23:$I$25,MATCH(C17,{"합정";"신촌"},-1)+1)</f>
        <v>6000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>
        <f>E18*HLOOKUP(E18,$F$23:$I$25,MATCH(C18,{"합정";"신촌"},-1)+1)</f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>
        <f>E19*HLOOKUP(E19,$F$23:$I$25,MATCH(C19,{"합정";"신촌"},-1)+1)</f>
        <v>360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>
        <f>E20*HLOOKUP(E20,$F$23:$I$25,MATCH(C20,{"합정";"신촌"},-1)+1)</f>
        <v>380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TEXT(SUM(($D$3:$D$20=$A24)*($E$3:$E$20)),"#,###원")</f>
        <v>319,000원</v>
      </c>
      <c r="C24" s="4" t="str">
        <f t="array" ref="C24">INDEX($A$3:$A$20,MATCH(MAX(($D$3:$D$20=$A24)*$G$3:$G$20),($D$3:$D$20=$A24)*$G$3:$G$20,0),1)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TEXT(SUM(($D$3:$D$20=$A25)*($E$3:$E$20)),"#,###원")</f>
        <v>314,600원</v>
      </c>
      <c r="C25" s="4" t="str">
        <f t="array" ref="C25">INDEX($A$3:$A$20,MATCH(MAX(($D$3:$D$20=$A25)*$G$3:$G$20),($D$3:$D$20=$A25)*$G$3:$G$20,0),1)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TEXT(SUM(($D$3:$D$20=$A26)*($E$3:$E$20)),"#,###원")</f>
        <v>163,800원</v>
      </c>
      <c r="C26" s="4" t="str">
        <f t="array" ref="C26">INDEX($A$3:$A$20,MATCH(MAX(($D$3:$D$20=$A26)*$G$3:$G$20),($D$3:$D$20=$A26)*$G$3:$G$20,0),1)</f>
        <v>김승철</v>
      </c>
      <c r="D26" s="5"/>
      <c r="E26" s="27" t="s">
        <v>57</v>
      </c>
      <c r="F26" s="28"/>
      <c r="G26" s="13" t="str">
        <f>COUNTIFS($D$3:$D$20,"강석희",$E$3:$E$20,"&lt;=25000")&amp;"건"</f>
        <v>1건</v>
      </c>
      <c r="H26" s="13" t="str">
        <f>COUNTIFS($D$3:$D$20,"강석희",$E$3:$E$20,"&lt;=60000")&amp;"건"</f>
        <v>2건</v>
      </c>
      <c r="I26" s="13" t="str">
        <f>COUNTIFS($D$3:$D$20,"강석희",$E$3:$E$20,"&lt;=90000")&amp;"건"</f>
        <v>4건</v>
      </c>
    </row>
    <row r="27" spans="1:10">
      <c r="A27" s="3" t="s">
        <v>12</v>
      </c>
      <c r="B27" s="10" t="str">
        <f t="array" ref="B27">TEXT(SUM(($D$3:$D$20=$A27)*($E$3:$E$20)),"#,###원")</f>
        <v>234,380원</v>
      </c>
      <c r="C27" s="4" t="str">
        <f t="array" ref="C27">INDEX($A$3:$A$20,MATCH(MAX(($D$3:$D$20=$A27)*$G$3:$G$20),($D$3:$D$20=$A27)*$G$3:$G$20,0),1)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11" priority="3" stopIfTrue="1">
      <formula>(YEAR(TODAY())-(LEFT($D21,2)+1900))&lt;=30</formula>
    </cfRule>
  </conditionalFormatting>
  <conditionalFormatting sqref="C21:C22">
    <cfRule type="expression" dxfId="10" priority="4" stopIfTrue="1">
      <formula>(YEAR(TODAY())-(LEFT($D21,2)+1900))&lt;=30</formula>
    </cfRule>
  </conditionalFormatting>
  <conditionalFormatting sqref="B21:B22">
    <cfRule type="expression" dxfId="9" priority="2" stopIfTrue="1">
      <formula>(YEAR(TODAY())-(LEFT($D21,2)+1900))&lt;=30</formula>
    </cfRule>
  </conditionalFormatting>
  <conditionalFormatting sqref="C21:C22">
    <cfRule type="expression" dxfId="8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J13" sqref="J13"/>
    </sheetView>
  </sheetViews>
  <sheetFormatPr defaultRowHeight="17.399999999999999"/>
  <cols>
    <col min="1" max="1" width="3.09765625" customWidth="1"/>
    <col min="2" max="2" width="18.19921875" bestFit="1" customWidth="1"/>
    <col min="3" max="3" width="13.5" bestFit="1" customWidth="1"/>
    <col min="4" max="7" width="8.796875" bestFit="1" customWidth="1"/>
    <col min="8" max="8" width="8.5" bestFit="1" customWidth="1"/>
    <col min="9" max="9" width="13.59765625" bestFit="1" customWidth="1"/>
    <col min="10" max="10" width="11.59765625" bestFit="1" customWidth="1"/>
    <col min="11" max="11" width="18.19921875" bestFit="1" customWidth="1"/>
    <col min="12" max="12" width="16.19921875" bestFit="1" customWidth="1"/>
  </cols>
  <sheetData>
    <row r="2" spans="2:8">
      <c r="D2" s="24" t="s">
        <v>0</v>
      </c>
    </row>
    <row r="3" spans="2:8">
      <c r="B3" s="24" t="s">
        <v>42</v>
      </c>
      <c r="C3" s="24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5"/>
      <c r="E4" s="25"/>
      <c r="F4" s="25"/>
      <c r="G4" s="25"/>
      <c r="H4" s="25"/>
    </row>
    <row r="5" spans="2:8">
      <c r="C5" t="s">
        <v>69</v>
      </c>
      <c r="D5" s="26">
        <v>8.3033788641265274E-2</v>
      </c>
      <c r="E5" s="26">
        <v>0</v>
      </c>
      <c r="F5" s="26">
        <v>0.79052151762970913</v>
      </c>
      <c r="G5" s="26">
        <v>0</v>
      </c>
      <c r="H5" s="26">
        <v>0.2044985697523716</v>
      </c>
    </row>
    <row r="6" spans="2:8">
      <c r="C6" t="s">
        <v>68</v>
      </c>
      <c r="D6" s="26">
        <v>2.7379400260756193E-2</v>
      </c>
      <c r="E6" s="26">
        <v>0</v>
      </c>
      <c r="F6" s="26">
        <v>0.77422151578643161</v>
      </c>
      <c r="G6" s="26">
        <v>0</v>
      </c>
      <c r="H6" s="26">
        <v>0.18197419385881203</v>
      </c>
    </row>
    <row r="7" spans="2:8">
      <c r="B7" t="s">
        <v>20</v>
      </c>
      <c r="D7" s="26"/>
      <c r="E7" s="26"/>
      <c r="F7" s="26"/>
      <c r="G7" s="26"/>
      <c r="H7" s="26"/>
    </row>
    <row r="8" spans="2:8">
      <c r="C8" t="s">
        <v>69</v>
      </c>
      <c r="D8" s="26">
        <v>0</v>
      </c>
      <c r="E8" s="26">
        <v>0</v>
      </c>
      <c r="F8" s="26">
        <v>0</v>
      </c>
      <c r="G8" s="26">
        <v>1</v>
      </c>
      <c r="H8" s="26">
        <v>0.17543348389916946</v>
      </c>
    </row>
    <row r="9" spans="2:8">
      <c r="C9" t="s">
        <v>68</v>
      </c>
      <c r="D9" s="26">
        <v>0</v>
      </c>
      <c r="E9" s="26">
        <v>0</v>
      </c>
      <c r="F9" s="26">
        <v>0</v>
      </c>
      <c r="G9" s="26">
        <v>1</v>
      </c>
      <c r="H9" s="26">
        <v>0.10643228895179592</v>
      </c>
    </row>
    <row r="10" spans="2:8">
      <c r="B10" t="s">
        <v>30</v>
      </c>
      <c r="D10" s="26"/>
      <c r="E10" s="26"/>
      <c r="F10" s="26"/>
      <c r="G10" s="26"/>
      <c r="H10" s="26"/>
    </row>
    <row r="11" spans="2:8">
      <c r="C11" t="s">
        <v>69</v>
      </c>
      <c r="D11" s="26">
        <v>0</v>
      </c>
      <c r="E11" s="26">
        <v>1</v>
      </c>
      <c r="F11" s="26">
        <v>0</v>
      </c>
      <c r="G11" s="26">
        <v>0</v>
      </c>
      <c r="H11" s="26">
        <v>0.31129294896866239</v>
      </c>
    </row>
    <row r="12" spans="2:8">
      <c r="C12" t="s">
        <v>68</v>
      </c>
      <c r="D12" s="26">
        <v>0</v>
      </c>
      <c r="E12" s="26">
        <v>1</v>
      </c>
      <c r="F12" s="26">
        <v>0</v>
      </c>
      <c r="G12" s="26">
        <v>0</v>
      </c>
      <c r="H12" s="26">
        <v>0.30252848860055015</v>
      </c>
    </row>
    <row r="13" spans="2:8">
      <c r="B13" t="s">
        <v>5</v>
      </c>
      <c r="D13" s="26"/>
      <c r="E13" s="26"/>
      <c r="F13" s="26"/>
      <c r="G13" s="26"/>
      <c r="H13" s="26"/>
    </row>
    <row r="14" spans="2:8">
      <c r="C14" t="s">
        <v>69</v>
      </c>
      <c r="D14" s="26">
        <v>0.91696621135873468</v>
      </c>
      <c r="E14" s="26">
        <v>0</v>
      </c>
      <c r="F14" s="26">
        <v>0.20947848237029093</v>
      </c>
      <c r="G14" s="26">
        <v>0</v>
      </c>
      <c r="H14" s="26">
        <v>0.30877499737979658</v>
      </c>
    </row>
    <row r="15" spans="2:8">
      <c r="C15" t="s">
        <v>68</v>
      </c>
      <c r="D15" s="26">
        <v>0.97262059973924375</v>
      </c>
      <c r="E15" s="26">
        <v>0</v>
      </c>
      <c r="F15" s="26">
        <v>0.22577848421356839</v>
      </c>
      <c r="G15" s="26">
        <v>0</v>
      </c>
      <c r="H15" s="26">
        <v>0.40906502858884192</v>
      </c>
    </row>
    <row r="16" spans="2:8">
      <c r="B16" t="s">
        <v>70</v>
      </c>
      <c r="D16" s="26">
        <v>1</v>
      </c>
      <c r="E16" s="26">
        <v>1</v>
      </c>
      <c r="F16" s="26">
        <v>1</v>
      </c>
      <c r="G16" s="26">
        <v>1</v>
      </c>
      <c r="H16" s="26">
        <v>1</v>
      </c>
    </row>
    <row r="17" spans="2:8">
      <c r="B17" t="s">
        <v>71</v>
      </c>
      <c r="D17" s="26">
        <v>1</v>
      </c>
      <c r="E17" s="26">
        <v>1</v>
      </c>
      <c r="F17" s="26">
        <v>1</v>
      </c>
      <c r="G17" s="26">
        <v>1</v>
      </c>
      <c r="H17" s="26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tabSelected="1" workbookViewId="0">
      <selection activeCell="M28" sqref="M28"/>
    </sheetView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allowBlank="1" showInputMessage="1" promptTitle="입력방법" prompt="6자로_x000a_입력하세요!" sqref="B4:B21" xr:uid="{23C3E8A2-9DBB-4E3A-B85B-97019CE11880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workbookViewId="0"/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/>
  </sheetViews>
  <sheetFormatPr defaultRowHeight="17.399999999999999"/>
  <cols>
    <col min="1" max="1" width="3.19921875" customWidth="1"/>
    <col min="3" max="3" width="11.5976562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18">
        <v>43850</v>
      </c>
      <c r="D6" s="19">
        <v>89000000</v>
      </c>
      <c r="E6" s="19">
        <v>66750000</v>
      </c>
      <c r="F6" s="19">
        <v>22250000</v>
      </c>
    </row>
    <row r="7" spans="2:6">
      <c r="B7" s="3" t="s">
        <v>25</v>
      </c>
      <c r="C7" s="18">
        <v>43910</v>
      </c>
      <c r="D7" s="19">
        <v>26800000</v>
      </c>
      <c r="E7" s="19">
        <v>19028000</v>
      </c>
      <c r="F7" s="19">
        <v>7772000</v>
      </c>
    </row>
    <row r="8" spans="2:6">
      <c r="B8" s="3" t="s">
        <v>18</v>
      </c>
      <c r="C8" s="18">
        <v>43927</v>
      </c>
      <c r="D8" s="19">
        <v>79800000</v>
      </c>
      <c r="E8" s="19">
        <v>57456000</v>
      </c>
      <c r="F8" s="19">
        <v>22344000</v>
      </c>
    </row>
    <row r="9" spans="2:6">
      <c r="B9" s="3" t="s">
        <v>14</v>
      </c>
      <c r="C9" s="18">
        <v>43927</v>
      </c>
      <c r="D9" s="19">
        <v>28000000</v>
      </c>
      <c r="E9" s="19">
        <v>25760000</v>
      </c>
      <c r="F9" s="19">
        <v>2240000</v>
      </c>
    </row>
    <row r="10" spans="2:6">
      <c r="B10" s="3" t="s">
        <v>13</v>
      </c>
      <c r="C10" s="18">
        <v>43933</v>
      </c>
      <c r="D10" s="19">
        <v>21000000</v>
      </c>
      <c r="E10" s="19">
        <v>18480000</v>
      </c>
      <c r="F10" s="19">
        <v>2520000</v>
      </c>
    </row>
    <row r="11" spans="2:6">
      <c r="B11" s="3" t="s">
        <v>34</v>
      </c>
      <c r="C11" s="18">
        <v>43936</v>
      </c>
      <c r="D11" s="19">
        <v>120000000</v>
      </c>
      <c r="E11" s="19">
        <v>102000000</v>
      </c>
      <c r="F11" s="19">
        <v>18000000</v>
      </c>
    </row>
    <row r="12" spans="2:6">
      <c r="B12" s="3" t="s">
        <v>6</v>
      </c>
      <c r="C12" s="18">
        <v>43941</v>
      </c>
      <c r="D12" s="19">
        <v>60000000</v>
      </c>
      <c r="E12" s="19">
        <v>58200000</v>
      </c>
      <c r="F12" s="19">
        <v>1800000</v>
      </c>
    </row>
    <row r="13" spans="2:6">
      <c r="B13" s="3" t="s">
        <v>27</v>
      </c>
      <c r="C13" s="18">
        <v>43942</v>
      </c>
      <c r="D13" s="19">
        <v>84000000</v>
      </c>
      <c r="E13" s="19">
        <v>79800000</v>
      </c>
      <c r="F13" s="19">
        <v>4200000</v>
      </c>
    </row>
    <row r="14" spans="2:6">
      <c r="B14" s="3" t="s">
        <v>32</v>
      </c>
      <c r="C14" s="18">
        <v>43943</v>
      </c>
      <c r="D14" s="19">
        <v>110000000</v>
      </c>
      <c r="E14" s="19">
        <v>74800000</v>
      </c>
      <c r="F14" s="19">
        <v>35200000</v>
      </c>
    </row>
    <row r="15" spans="2:6">
      <c r="B15" s="3" t="s">
        <v>48</v>
      </c>
      <c r="C15" s="18">
        <v>43944</v>
      </c>
      <c r="D15" s="19">
        <v>19000000</v>
      </c>
      <c r="E15" s="19">
        <v>13490000</v>
      </c>
      <c r="F15" s="19">
        <v>5510000</v>
      </c>
    </row>
    <row r="16" spans="2:6">
      <c r="B16" s="3" t="s">
        <v>26</v>
      </c>
      <c r="C16" s="18">
        <v>43946</v>
      </c>
      <c r="D16" s="19">
        <v>64000000</v>
      </c>
      <c r="E16" s="19">
        <v>42240000</v>
      </c>
      <c r="F16" s="19">
        <v>21760000</v>
      </c>
    </row>
    <row r="17" spans="2:6">
      <c r="B17" s="3" t="s">
        <v>43</v>
      </c>
      <c r="C17" s="18">
        <v>43971</v>
      </c>
      <c r="D17" s="19">
        <v>50000000</v>
      </c>
      <c r="E17" s="19">
        <v>37500000</v>
      </c>
      <c r="F17" s="19">
        <v>12500000</v>
      </c>
    </row>
    <row r="18" spans="2:6">
      <c r="B18" s="3" t="s">
        <v>22</v>
      </c>
      <c r="C18" s="18">
        <v>44002</v>
      </c>
      <c r="D18" s="19">
        <v>39780000</v>
      </c>
      <c r="E18" s="19">
        <v>31824000</v>
      </c>
      <c r="F18" s="19">
        <v>7956000</v>
      </c>
    </row>
    <row r="19" spans="2:6">
      <c r="B19" s="3" t="s">
        <v>23</v>
      </c>
      <c r="C19" s="18">
        <v>44094</v>
      </c>
      <c r="D19" s="19">
        <v>19800000</v>
      </c>
      <c r="E19" s="19">
        <v>9504000</v>
      </c>
      <c r="F19" s="19">
        <v>10296000</v>
      </c>
    </row>
    <row r="20" spans="2:6">
      <c r="B20" s="3" t="s">
        <v>9</v>
      </c>
      <c r="C20" s="18">
        <v>44124</v>
      </c>
      <c r="D20" s="19">
        <v>33000000</v>
      </c>
      <c r="E20" s="19">
        <v>32010000</v>
      </c>
      <c r="F20" s="19">
        <v>990000</v>
      </c>
    </row>
    <row r="21" spans="2:6">
      <c r="B21" s="3" t="s">
        <v>16</v>
      </c>
      <c r="C21" s="18">
        <v>44124</v>
      </c>
      <c r="D21" s="19">
        <v>75600000</v>
      </c>
      <c r="E21" s="19">
        <v>45360000</v>
      </c>
      <c r="F21" s="19">
        <v>30240000</v>
      </c>
    </row>
    <row r="22" spans="2:6">
      <c r="B22" s="3" t="s">
        <v>36</v>
      </c>
      <c r="C22" s="18">
        <v>44155</v>
      </c>
      <c r="D22" s="19">
        <v>94000000</v>
      </c>
      <c r="E22" s="19">
        <v>58280000</v>
      </c>
      <c r="F22" s="19">
        <v>35720000</v>
      </c>
    </row>
    <row r="23" spans="2:6">
      <c r="B23" s="3" t="s">
        <v>47</v>
      </c>
      <c r="C23" s="18">
        <v>44185</v>
      </c>
      <c r="D23" s="19">
        <v>18000000</v>
      </c>
      <c r="E23" s="19">
        <v>9900000</v>
      </c>
      <c r="F23" s="19">
        <v>8100000</v>
      </c>
    </row>
  </sheetData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D2" sqref="D2:E2"/>
    </sheetView>
  </sheetViews>
  <sheetFormatPr defaultRowHeight="17.399999999999999"/>
  <cols>
    <col min="1" max="5" width="12.5" customWidth="1"/>
  </cols>
  <sheetData>
    <row r="1" spans="1:5" ht="21">
      <c r="A1" s="29" t="s">
        <v>63</v>
      </c>
      <c r="B1" s="29"/>
      <c r="C1" s="29"/>
      <c r="D1" s="29"/>
      <c r="E1" s="20"/>
    </row>
    <row r="2" spans="1:5">
      <c r="A2" s="20"/>
      <c r="B2" s="21"/>
      <c r="C2" s="20"/>
      <c r="D2" s="30"/>
      <c r="E2" s="30"/>
    </row>
    <row r="3" spans="1:5">
      <c r="A3" s="20"/>
      <c r="B3" s="20"/>
      <c r="C3" s="20"/>
      <c r="D3" s="21"/>
      <c r="E3" s="21"/>
    </row>
    <row r="4" spans="1:5">
      <c r="A4" s="22" t="s">
        <v>40</v>
      </c>
      <c r="B4" s="22" t="s">
        <v>64</v>
      </c>
      <c r="C4" s="22" t="s">
        <v>1</v>
      </c>
      <c r="D4" s="22" t="s">
        <v>65</v>
      </c>
      <c r="E4" s="22" t="s">
        <v>51</v>
      </c>
    </row>
    <row r="5" spans="1:5">
      <c r="A5" s="23" t="s">
        <v>60</v>
      </c>
      <c r="B5" s="23" t="s">
        <v>61</v>
      </c>
      <c r="C5" s="23">
        <v>50000</v>
      </c>
      <c r="D5" s="23" t="s">
        <v>62</v>
      </c>
      <c r="E5" s="23">
        <v>5000</v>
      </c>
    </row>
    <row r="6" spans="1:5">
      <c r="A6" s="23"/>
      <c r="B6" s="23"/>
      <c r="C6" s="23"/>
      <c r="D6" s="23"/>
      <c r="E6" s="23"/>
    </row>
    <row r="7" spans="1:5">
      <c r="A7" s="23"/>
      <c r="B7" s="23"/>
      <c r="C7" s="23"/>
      <c r="D7" s="23"/>
      <c r="E7" s="23"/>
    </row>
    <row r="8" spans="1:5">
      <c r="A8" s="23"/>
      <c r="B8" s="23"/>
      <c r="C8" s="23"/>
      <c r="D8" s="23"/>
      <c r="E8" s="23"/>
    </row>
    <row r="9" spans="1:5">
      <c r="A9" s="23"/>
      <c r="B9" s="23"/>
      <c r="C9" s="23"/>
      <c r="D9" s="23"/>
      <c r="E9" s="23"/>
    </row>
    <row r="10" spans="1:5">
      <c r="A10" s="23"/>
      <c r="B10" s="23"/>
      <c r="C10" s="23"/>
      <c r="D10" s="23"/>
      <c r="E10" s="23"/>
    </row>
    <row r="11" spans="1:5">
      <c r="A11" s="23"/>
      <c r="B11" s="23"/>
      <c r="C11" s="23"/>
      <c r="D11" s="23"/>
      <c r="E11" s="23"/>
    </row>
    <row r="12" spans="1:5">
      <c r="A12" s="23"/>
      <c r="B12" s="23"/>
      <c r="C12" s="23"/>
      <c r="D12" s="23"/>
      <c r="E12" s="23"/>
    </row>
    <row r="13" spans="1:5">
      <c r="A13" s="23"/>
      <c r="B13" s="23"/>
      <c r="C13" s="23"/>
      <c r="D13" s="23"/>
      <c r="E13" s="23"/>
    </row>
    <row r="14" spans="1:5">
      <c r="A14" s="23"/>
      <c r="B14" s="23"/>
      <c r="C14" s="23"/>
      <c r="D14" s="23"/>
      <c r="E14" s="23"/>
    </row>
    <row r="15" spans="1:5">
      <c r="A15" s="23"/>
      <c r="B15" s="23"/>
      <c r="C15" s="23"/>
      <c r="D15" s="23"/>
      <c r="E15" s="23"/>
    </row>
    <row r="16" spans="1:5">
      <c r="A16" s="23"/>
      <c r="B16" s="23"/>
      <c r="C16" s="23"/>
      <c r="D16" s="23"/>
      <c r="E16" s="23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명은 김</cp:lastModifiedBy>
  <dcterms:created xsi:type="dcterms:W3CDTF">2023-08-09T00:13:15Z</dcterms:created>
  <dcterms:modified xsi:type="dcterms:W3CDTF">2025-07-02T03:41:39Z</dcterms:modified>
</cp:coreProperties>
</file>