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출문제집_컴활1급실기_학습자료_241206 update\02 최신기출유형\03회\"/>
    </mc:Choice>
  </mc:AlternateContent>
  <xr:revisionPtr revIDLastSave="0" documentId="13_ncr:1_{C058EAE2-D547-4772-AA98-ED65FA71F0B3}" xr6:coauthVersionLast="36" xr6:coauthVersionMax="47" xr10:uidLastSave="{00000000-0000-0000-0000-000000000000}"/>
  <bookViews>
    <workbookView xWindow="-120" yWindow="-120" windowWidth="29040" windowHeight="15840" activeTab="3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79021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</extLst>
</workbook>
</file>

<file path=xl/calcChain.xml><?xml version="1.0" encoding="utf-8"?>
<calcChain xmlns="http://schemas.openxmlformats.org/spreadsheetml/2006/main">
  <c r="C25" i="2" l="1" a="1"/>
  <c r="C25" i="2" s="1"/>
  <c r="C26" i="2" a="1"/>
  <c r="C26" i="2" s="1"/>
  <c r="C27" i="2" a="1"/>
  <c r="C27" i="2" s="1"/>
  <c r="C24" i="2" a="1"/>
  <c r="C24" i="2" s="1"/>
  <c r="I4" i="2"/>
  <c r="I3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H26" i="2" l="1"/>
  <c r="I26" i="2"/>
  <c r="G26" i="2"/>
  <c r="B25" i="2" a="1"/>
  <c r="B25" i="2" s="1"/>
  <c r="B26" i="2" a="1"/>
  <c r="B26" i="2" s="1"/>
  <c r="B27" i="2" a="1"/>
  <c r="B27" i="2" s="1"/>
  <c r="B24" i="2" a="1"/>
  <c r="B24" i="2" s="1"/>
  <c r="H5" i="2"/>
  <c r="H13" i="2"/>
  <c r="H11" i="2"/>
  <c r="H6" i="2"/>
  <c r="H14" i="2"/>
  <c r="H19" i="2"/>
  <c r="H20" i="2"/>
  <c r="H7" i="2"/>
  <c r="H15" i="2"/>
  <c r="H17" i="2"/>
  <c r="H12" i="2"/>
  <c r="H8" i="2"/>
  <c r="H16" i="2"/>
  <c r="H9" i="2"/>
  <c r="H10" i="2"/>
  <c r="H18" i="2"/>
  <c r="H4" i="2"/>
  <c r="H3" i="2"/>
  <c r="A2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A9AF55-2AB7-4371-9855-11AE41819102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7476BF5-2C51-424E-9841-F6C9E1C226E6}" name="매출현황" type="103" refreshedVersion="6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USER\Desktop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<sst xmlns="http://schemas.openxmlformats.org/spreadsheetml/2006/main" count="348" uniqueCount="74">
  <si>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</si>
  <si>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</si>
  <si>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</si>
  <si>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</si>
  <si>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</si>
  <si>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</si>
  <si>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</si>
  <si>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</si>
  <si>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</si>
  <si>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</si>
  <si>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</si>
  <si>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</si>
  <si>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</si>
  <si>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</si>
  <si>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</si>
  <si>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</si>
  <si>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</si>
  <si>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</si>
  <si>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</si>
  <si>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</si>
  <si>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</si>
  <si>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</si>
  <si>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</si>
  <si>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</si>
  <si>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</si>
  <si>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</si>
  <si>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</si>
  <si>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</si>
  <si>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</si>
  <si>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</si>
  <si>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</si>
  <si>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</si>
  <si>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</si>
  <si>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</si>
  <si>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</si>
  <si>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</si>
  <si>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</si>
  <si>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</si>
  <si>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</si>
  <si>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</si>
  <si>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</si>
  <si>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</si>
  <si>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</si>
  <si>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</si>
  <si>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</si>
  <si>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</si>
  <si>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</si>
  <si>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</si>
  <si>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</si>
  <si>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</si>
  <si>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</si>
  <si>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</si>
  <si>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</si>
  <si>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</si>
  <si>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</si>
  <si>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</si>
  <si>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</si>
  <si>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</si>
  <si>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</si>
  <si>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</si>
  <si>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</si>
  <si>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</si>
  <si>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</si>
  <si>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</si>
  <si>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</si>
  <si>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</si>
  <si>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</si>
  <si>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</si>
  <si>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</si>
  <si>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</si>
  <si>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값</t>
  </si>
  <si>
    <t>전체 합계: 받은금액</t>
  </si>
  <si>
    <t>전체 합계: 미수금</t>
  </si>
  <si>
    <t>36AB80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</si>
</sst>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=0]0.0%;&quot;*&quot;"/>
    <numFmt numFmtId="178" formatCode="[&gt;0]0.0%;&quot;*&quot;"/>
    <numFmt numFmtId="179" formatCode="mm&quot;월&quot;dd&quot;일&quot;\(aaa\)"/>
    <numFmt numFmtId="180" formatCode="#,###,,&quot;백만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8">
    <dxf>
      <numFmt numFmtId="178" formatCode="[&gt;0]0.0%;&quot;*&quot;"/>
    </dxf>
    <dxf>
      <numFmt numFmtId="178" formatCode="[&gt;0]0.0%;&quot;*&quot;"/>
    </dxf>
    <dxf>
      <numFmt numFmtId="177" formatCode="[&gt;=0]0.0%;&quot;*&quot;"/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1069632"/>
        <c:axId val="709136032"/>
      </c:lineChart>
      <c:catAx>
        <c:axId val="1983391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709136032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01069632"/>
        <c:crosses val="max"/>
        <c:crossBetween val="between"/>
      </c:valAx>
      <c:catAx>
        <c:axId val="701069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9136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5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6" name="Button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5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7" name="Button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5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8" name="Button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5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9" name="Button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5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20" name="Button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5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21" name="Button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5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22" name="Button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5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23" name="Button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5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24" name="Button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5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66.601481365738" backgroundQuery="1" createdVersion="6" refreshedVersion="6" minRefreshableVersion="3" recordCount="0" supportSubquery="1" supportAdvancedDrill="1" xr:uid="{06345F6C-E62A-401A-B550-711E9F02EB72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7CEE5E-F124-4F97-A882-420634B2E034}" name="피벗 테이블1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8"/>
    <dataField name="합계: 미수금" fld="2" showDataAs="percentOfCol" baseField="0" baseItem="0" numFmtId="178"/>
  </dataFields>
  <formats count="3">
    <format dxfId="2">
      <pivotArea dataOnly="0" labelOnly="1" fieldPosition="0">
        <references count="1">
          <reference field="4294967294" count="0"/>
        </references>
      </pivotArea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outline="0" fieldPosition="0">
        <references count="1">
          <reference field="4294967294" count="1">
            <x v="1"/>
          </reference>
        </references>
      </pivotArea>
    </format>
  </format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opLeftCell="A13" workbookViewId="0">
      <selection activeCell="L9" sqref="L9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7" priority="1">
      <formula>IFERROR(AND(LEFT($B3,1)="1",SEARCH("C",$B3,1)),FALSE)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zoomScale="70" zoomScaleNormal="70" workbookViewId="0">
      <selection activeCell="H3" sqref="H3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  <col min="9" max="9" width="13.29687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>
        <f>fn비고(B3)</f>
        <v/>
      </c>
      <c r="I3" s="4">
        <f>$E3*HLOOKUP($E3,$F$23:$I$25,MATCH($C3,{"합정","신촌"},-1)+1)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>
        <f t="shared" ref="H4:H20" si="0">fn비고(B4)</f>
        <v/>
      </c>
      <c r="I4" s="4">
        <f>$E4*HLOOKUP($E4,$F$23:$I$25,MATCH($C4,{"합정","신촌"},-1)+1)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>
        <f t="shared" si="0"/>
        <v>우수고객</v>
      </c>
      <c r="I5" s="4">
        <f>$E5*HLOOKUP($E5,$F$23:$I$25,MATCH($C5,{"합정","신촌"},-1)+1)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>
        <f t="shared" si="0"/>
        <v>신규고객</v>
      </c>
      <c r="I6" s="4">
        <f>$E6*HLOOKUP($E6,$F$23:$I$25,MATCH($C6,{"합정","신촌"},-1)+1)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>
        <f t="shared" si="0"/>
        <v>우수고객</v>
      </c>
      <c r="I7" s="4">
        <f>$E7*HLOOKUP($E7,$F$23:$I$25,MATCH($C7,{"합정","신촌"},-1)+1)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>
        <f t="shared" si="0"/>
        <v/>
      </c>
      <c r="I8" s="4">
        <f>$E8*HLOOKUP($E8,$F$23:$I$25,MATCH($C8,{"합정","신촌"},-1)+1)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>
        <f t="shared" si="0"/>
        <v>우수고객</v>
      </c>
      <c r="I9" s="4">
        <f>$E9*HLOOKUP($E9,$F$23:$I$25,MATCH($C9,{"합정","신촌"},-1)+1)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>
        <f t="shared" si="0"/>
        <v/>
      </c>
      <c r="I10" s="4">
        <f>$E10*HLOOKUP($E10,$F$23:$I$25,MATCH($C10,{"합정","신촌"},-1)+1)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>
        <f t="shared" si="0"/>
        <v/>
      </c>
      <c r="I11" s="4">
        <f>$E11*HLOOKUP($E11,$F$23:$I$25,MATCH($C11,{"합정","신촌"},-1)+1)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>
        <f t="shared" si="0"/>
        <v>우수고객</v>
      </c>
      <c r="I12" s="4">
        <f>$E12*HLOOKUP($E12,$F$23:$I$25,MATCH($C12,{"합정","신촌"},-1)+1)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>
        <f t="shared" si="0"/>
        <v/>
      </c>
      <c r="I13" s="4">
        <f>$E13*HLOOKUP($E13,$F$23:$I$25,MATCH($C13,{"합정","신촌"},-1)+1)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>
        <f t="shared" si="0"/>
        <v>우수고객</v>
      </c>
      <c r="I14" s="4">
        <f>$E14*HLOOKUP($E14,$F$23:$I$25,MATCH($C14,{"합정","신촌"},-1)+1)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>
        <f t="shared" si="0"/>
        <v/>
      </c>
      <c r="I15" s="4">
        <f>$E15*HLOOKUP($E15,$F$23:$I$25,MATCH($C15,{"합정","신촌"},-1)+1)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>
        <f t="shared" si="0"/>
        <v/>
      </c>
      <c r="I16" s="4">
        <f>$E16*HLOOKUP($E16,$F$23:$I$25,MATCH($C16,{"합정","신촌"},-1)+1)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>
        <f t="shared" si="0"/>
        <v>신규고객</v>
      </c>
      <c r="I17" s="4">
        <f>$E17*HLOOKUP($E17,$F$23:$I$25,MATCH($C17,{"합정","신촌"},-1)+1)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>
        <f t="shared" si="0"/>
        <v>우수고객</v>
      </c>
      <c r="I18" s="4">
        <f>$E18*HLOOKUP($E18,$F$23:$I$25,MATCH($C18,{"합정","신촌"},-1)+1)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>
        <f t="shared" si="0"/>
        <v/>
      </c>
      <c r="I19" s="4">
        <f>$E19*HLOOKUP($E19,$F$23:$I$25,MATCH($C19,{"합정","신촌"},-1)+1)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>
        <f t="shared" si="0"/>
        <v/>
      </c>
      <c r="I20" s="4">
        <f>$E20*HLOOKUP($E20,$F$23:$I$25,MATCH($C20,{"합정","신촌"},-1)+1)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TEXT(SUM(($D$3:$D$20=$A24)*$E$3:$E$20),"#,##0")</f>
        <v>319,000</v>
      </c>
      <c r="C24" s="4" t="str">
        <f t="array" ref="C24">INDEX($A$3:$I$20,MATCH(MAX(($D$3:$D$20=$A24)*$G$3:$G$20),($D$3:$D$20=$A24)*$G$3:$G$20,0),1)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TEXT(SUM(($D$3:$D$20=$A25)*$E$3:$E$20),"#,##0")</f>
        <v>314,600</v>
      </c>
      <c r="C25" s="4" t="str">
        <f t="array" ref="C25">INDEX($A$3:$I$20,MATCH(MAX(($D$3:$D$20=$A25)*$G$3:$G$20),($D$3:$D$20=$A25)*$G$3:$G$20,0),1)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TEXT(SUM(($D$3:$D$20=$A26)*$E$3:$E$20),"#,##0")</f>
        <v>163,800</v>
      </c>
      <c r="C26" s="4" t="str">
        <f t="array" ref="C26">INDEX($A$3:$I$20,MATCH(MAX(($D$3:$D$20=$A26)*$G$3:$G$20),($D$3:$D$20=$A26)*$G$3:$G$20,0),1)</f>
        <v>김승철</v>
      </c>
      <c r="D26" s="5"/>
      <c r="E26" s="28" t="s">
        <v>57</v>
      </c>
      <c r="F26" s="29"/>
      <c r="G26" s="13" t="str">
        <f>COUNTIFS($E$3:$E$20, "&lt;=" &amp; G$23, $D$3:$D$20, "강석희")&amp;"건"</f>
        <v>1건</v>
      </c>
      <c r="H26" s="13" t="str">
        <f t="shared" ref="H26:I26" si="1">COUNTIFS($E$3:$E$20, "&lt;=" &amp; H$23, $D$3:$D$20, "강석희")&amp;"건"</f>
        <v>2건</v>
      </c>
      <c r="I26" s="13" t="str">
        <f t="shared" si="1"/>
        <v>4건</v>
      </c>
    </row>
    <row r="27" spans="1:10">
      <c r="A27" s="3" t="s">
        <v>12</v>
      </c>
      <c r="B27" s="10" t="str">
        <f t="array" ref="B27">TEXT(SUM(($D$3:$D$20=$A27)*$E$3:$E$20),"#,##0")</f>
        <v>234,380</v>
      </c>
      <c r="C27" s="4" t="str">
        <f t="array" ref="C27">INDEX($A$3:$I$20,MATCH(MAX(($D$3:$D$20=$A27)*$G$3:$G$20),($D$3:$D$20=$A27)*$G$3:$G$20,0),1)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6" priority="3" stopIfTrue="1">
      <formula>(YEAR(TODAY())-(LEFT($D21,2)+1900))&lt;=30</formula>
    </cfRule>
  </conditionalFormatting>
  <conditionalFormatting sqref="C21:C22">
    <cfRule type="expression" dxfId="5" priority="4" stopIfTrue="1">
      <formula>(YEAR(TODAY())-(LEFT($D21,2)+1900))&lt;=30</formula>
    </cfRule>
  </conditionalFormatting>
  <conditionalFormatting sqref="B21:B22">
    <cfRule type="expression" dxfId="4" priority="2" stopIfTrue="1">
      <formula>(YEAR(TODAY())-(LEFT($D21,2)+1900))&lt;=30</formula>
    </cfRule>
  </conditionalFormatting>
  <conditionalFormatting sqref="C21:C22">
    <cfRule type="expression" dxfId="3" priority="1" stopIfTrue="1">
      <formula>(YEAR(TODAY())-(LEFT($D21,2)+1900))&lt;=30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D5" sqref="D5"/>
    </sheetView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4" width="8.796875" bestFit="1" customWidth="1"/>
    <col min="8" max="8" width="7.5" bestFit="1" customWidth="1"/>
  </cols>
  <sheetData>
    <row r="2" spans="2:8">
      <c r="D2" s="23" t="s">
        <v>0</v>
      </c>
    </row>
    <row r="3" spans="2:8">
      <c r="B3" s="23" t="s">
        <v>42</v>
      </c>
      <c r="C3" s="23" t="s">
        <v>70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5"/>
      <c r="E4" s="25"/>
      <c r="F4" s="25"/>
      <c r="G4" s="25"/>
      <c r="H4" s="25"/>
    </row>
    <row r="5" spans="2:8">
      <c r="C5" s="24" t="s">
        <v>68</v>
      </c>
      <c r="D5" s="25">
        <v>8.3033788641265274E-2</v>
      </c>
      <c r="E5" s="25">
        <v>0</v>
      </c>
      <c r="F5" s="25">
        <v>0.79052151762970913</v>
      </c>
      <c r="G5" s="25">
        <v>0</v>
      </c>
      <c r="H5" s="25">
        <v>0.2044985697523716</v>
      </c>
    </row>
    <row r="6" spans="2:8">
      <c r="C6" s="24" t="s">
        <v>69</v>
      </c>
      <c r="D6" s="25">
        <v>2.7379400260756193E-2</v>
      </c>
      <c r="E6" s="25">
        <v>0</v>
      </c>
      <c r="F6" s="25">
        <v>0.77422151578643161</v>
      </c>
      <c r="G6" s="25">
        <v>0</v>
      </c>
      <c r="H6" s="25">
        <v>0.18197419385881203</v>
      </c>
    </row>
    <row r="7" spans="2:8">
      <c r="B7" t="s">
        <v>20</v>
      </c>
      <c r="D7" s="25"/>
      <c r="E7" s="25"/>
      <c r="F7" s="25"/>
      <c r="G7" s="25"/>
      <c r="H7" s="25"/>
    </row>
    <row r="8" spans="2:8">
      <c r="C8" s="24" t="s">
        <v>68</v>
      </c>
      <c r="D8" s="25">
        <v>0</v>
      </c>
      <c r="E8" s="25">
        <v>0</v>
      </c>
      <c r="F8" s="25">
        <v>0</v>
      </c>
      <c r="G8" s="25">
        <v>1</v>
      </c>
      <c r="H8" s="25">
        <v>0.17543348389916946</v>
      </c>
    </row>
    <row r="9" spans="2:8">
      <c r="C9" s="24" t="s">
        <v>69</v>
      </c>
      <c r="D9" s="25">
        <v>0</v>
      </c>
      <c r="E9" s="25">
        <v>0</v>
      </c>
      <c r="F9" s="25">
        <v>0</v>
      </c>
      <c r="G9" s="25">
        <v>1</v>
      </c>
      <c r="H9" s="25">
        <v>0.10643228895179592</v>
      </c>
    </row>
    <row r="10" spans="2:8">
      <c r="B10" t="s">
        <v>30</v>
      </c>
      <c r="D10" s="25"/>
      <c r="E10" s="25"/>
      <c r="F10" s="25"/>
      <c r="G10" s="25"/>
      <c r="H10" s="25"/>
    </row>
    <row r="11" spans="2:8">
      <c r="C11" s="24" t="s">
        <v>68</v>
      </c>
      <c r="D11" s="25">
        <v>0</v>
      </c>
      <c r="E11" s="25">
        <v>1</v>
      </c>
      <c r="F11" s="25">
        <v>0</v>
      </c>
      <c r="G11" s="25">
        <v>0</v>
      </c>
      <c r="H11" s="25">
        <v>0.31129294896866239</v>
      </c>
    </row>
    <row r="12" spans="2:8">
      <c r="C12" s="24" t="s">
        <v>69</v>
      </c>
      <c r="D12" s="25">
        <v>0</v>
      </c>
      <c r="E12" s="25">
        <v>1</v>
      </c>
      <c r="F12" s="25">
        <v>0</v>
      </c>
      <c r="G12" s="25">
        <v>0</v>
      </c>
      <c r="H12" s="25">
        <v>0.30252848860055015</v>
      </c>
    </row>
    <row r="13" spans="2:8">
      <c r="B13" t="s">
        <v>5</v>
      </c>
      <c r="D13" s="25"/>
      <c r="E13" s="25"/>
      <c r="F13" s="25"/>
      <c r="G13" s="25"/>
      <c r="H13" s="25"/>
    </row>
    <row r="14" spans="2:8">
      <c r="C14" s="24" t="s">
        <v>68</v>
      </c>
      <c r="D14" s="25">
        <v>0.91696621135873468</v>
      </c>
      <c r="E14" s="25">
        <v>0</v>
      </c>
      <c r="F14" s="25">
        <v>0.20947848237029093</v>
      </c>
      <c r="G14" s="25">
        <v>0</v>
      </c>
      <c r="H14" s="25">
        <v>0.30877499737979658</v>
      </c>
    </row>
    <row r="15" spans="2:8">
      <c r="C15" s="24" t="s">
        <v>69</v>
      </c>
      <c r="D15" s="25">
        <v>0.97262059973924375</v>
      </c>
      <c r="E15" s="25">
        <v>0</v>
      </c>
      <c r="F15" s="25">
        <v>0.22577848421356839</v>
      </c>
      <c r="G15" s="25">
        <v>0</v>
      </c>
      <c r="H15" s="25">
        <v>0.40906502858884192</v>
      </c>
    </row>
    <row r="16" spans="2:8">
      <c r="B16" t="s">
        <v>71</v>
      </c>
      <c r="D16" s="25">
        <v>1</v>
      </c>
      <c r="E16" s="25">
        <v>1</v>
      </c>
      <c r="F16" s="25">
        <v>1</v>
      </c>
      <c r="G16" s="25">
        <v>1</v>
      </c>
      <c r="H16" s="25">
        <v>1</v>
      </c>
    </row>
    <row r="17" spans="2:8">
      <c r="B17" t="s">
        <v>72</v>
      </c>
      <c r="D17" s="25">
        <v>1</v>
      </c>
      <c r="E17" s="25">
        <v>1</v>
      </c>
      <c r="F17" s="25">
        <v>1</v>
      </c>
      <c r="G17" s="25">
        <v>1</v>
      </c>
      <c r="H17" s="25">
        <v>1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tabSelected="1" workbookViewId="0">
      <selection activeCell="G25" sqref="G25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73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AE2FBFF3-BC9B-47F7-BF51-A35437971E17}">
    <filterColumn colId="4">
      <top10 percent="1" val="25" filterVal="89000"/>
    </filterColumn>
    <sortState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_x000a_입력하세요!" sqref="A4:B21" xr:uid="{2258D8CF-758F-4CD5-BD77-30D31991FC10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3" workbookViewId="0">
      <selection activeCell="O18" sqref="O18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opLeftCell="A2" workbookViewId="0">
      <selection activeCell="C6" sqref="C6:C23"/>
    </sheetView>
  </sheetViews>
  <sheetFormatPr defaultRowHeight="17.399999999999999"/>
  <cols>
    <col min="1" max="1" width="3.19921875" customWidth="1"/>
    <col min="3" max="3" width="11.5976562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6">
        <v>43850</v>
      </c>
      <c r="D6" s="27">
        <v>89000000</v>
      </c>
      <c r="E6" s="18">
        <v>66750000</v>
      </c>
      <c r="F6" s="18">
        <v>22250000</v>
      </c>
    </row>
    <row r="7" spans="2:6">
      <c r="B7" s="3" t="s">
        <v>25</v>
      </c>
      <c r="C7" s="26">
        <v>43910</v>
      </c>
      <c r="D7" s="27">
        <v>26800000</v>
      </c>
      <c r="E7" s="18">
        <v>19028000</v>
      </c>
      <c r="F7" s="18">
        <v>7772000</v>
      </c>
    </row>
    <row r="8" spans="2:6">
      <c r="B8" s="3" t="s">
        <v>18</v>
      </c>
      <c r="C8" s="26">
        <v>43927</v>
      </c>
      <c r="D8" s="27">
        <v>79800000</v>
      </c>
      <c r="E8" s="18">
        <v>57456000</v>
      </c>
      <c r="F8" s="18">
        <v>22344000</v>
      </c>
    </row>
    <row r="9" spans="2:6">
      <c r="B9" s="3" t="s">
        <v>14</v>
      </c>
      <c r="C9" s="26">
        <v>43927</v>
      </c>
      <c r="D9" s="27">
        <v>28000000</v>
      </c>
      <c r="E9" s="18">
        <v>25760000</v>
      </c>
      <c r="F9" s="18">
        <v>2240000</v>
      </c>
    </row>
    <row r="10" spans="2:6">
      <c r="B10" s="3" t="s">
        <v>13</v>
      </c>
      <c r="C10" s="26">
        <v>43933</v>
      </c>
      <c r="D10" s="27">
        <v>21000000</v>
      </c>
      <c r="E10" s="18">
        <v>18480000</v>
      </c>
      <c r="F10" s="18">
        <v>2520000</v>
      </c>
    </row>
    <row r="11" spans="2:6">
      <c r="B11" s="3" t="s">
        <v>34</v>
      </c>
      <c r="C11" s="26">
        <v>43936</v>
      </c>
      <c r="D11" s="27">
        <v>120000000</v>
      </c>
      <c r="E11" s="18">
        <v>102000000</v>
      </c>
      <c r="F11" s="18">
        <v>18000000</v>
      </c>
    </row>
    <row r="12" spans="2:6">
      <c r="B12" s="3" t="s">
        <v>6</v>
      </c>
      <c r="C12" s="26">
        <v>43941</v>
      </c>
      <c r="D12" s="27">
        <v>60000000</v>
      </c>
      <c r="E12" s="18">
        <v>58200000</v>
      </c>
      <c r="F12" s="18">
        <v>1800000</v>
      </c>
    </row>
    <row r="13" spans="2:6">
      <c r="B13" s="3" t="s">
        <v>27</v>
      </c>
      <c r="C13" s="26">
        <v>43942</v>
      </c>
      <c r="D13" s="27">
        <v>84000000</v>
      </c>
      <c r="E13" s="18">
        <v>79800000</v>
      </c>
      <c r="F13" s="18">
        <v>4200000</v>
      </c>
    </row>
    <row r="14" spans="2:6">
      <c r="B14" s="3" t="s">
        <v>32</v>
      </c>
      <c r="C14" s="26">
        <v>43943</v>
      </c>
      <c r="D14" s="27">
        <v>110000000</v>
      </c>
      <c r="E14" s="18">
        <v>74800000</v>
      </c>
      <c r="F14" s="18">
        <v>35200000</v>
      </c>
    </row>
    <row r="15" spans="2:6">
      <c r="B15" s="3" t="s">
        <v>48</v>
      </c>
      <c r="C15" s="26">
        <v>43944</v>
      </c>
      <c r="D15" s="27">
        <v>19000000</v>
      </c>
      <c r="E15" s="18">
        <v>13490000</v>
      </c>
      <c r="F15" s="18">
        <v>5510000</v>
      </c>
    </row>
    <row r="16" spans="2:6">
      <c r="B16" s="3" t="s">
        <v>26</v>
      </c>
      <c r="C16" s="26">
        <v>43946</v>
      </c>
      <c r="D16" s="27">
        <v>64000000</v>
      </c>
      <c r="E16" s="18">
        <v>42240000</v>
      </c>
      <c r="F16" s="18">
        <v>21760000</v>
      </c>
    </row>
    <row r="17" spans="2:6">
      <c r="B17" s="3" t="s">
        <v>43</v>
      </c>
      <c r="C17" s="26">
        <v>43971</v>
      </c>
      <c r="D17" s="27">
        <v>50000000</v>
      </c>
      <c r="E17" s="18">
        <v>37500000</v>
      </c>
      <c r="F17" s="18">
        <v>12500000</v>
      </c>
    </row>
    <row r="18" spans="2:6">
      <c r="B18" s="3" t="s">
        <v>22</v>
      </c>
      <c r="C18" s="26">
        <v>44002</v>
      </c>
      <c r="D18" s="27">
        <v>39780000</v>
      </c>
      <c r="E18" s="18">
        <v>31824000</v>
      </c>
      <c r="F18" s="18">
        <v>7956000</v>
      </c>
    </row>
    <row r="19" spans="2:6">
      <c r="B19" s="3" t="s">
        <v>23</v>
      </c>
      <c r="C19" s="26">
        <v>44094</v>
      </c>
      <c r="D19" s="27">
        <v>19800000</v>
      </c>
      <c r="E19" s="18">
        <v>9504000</v>
      </c>
      <c r="F19" s="18">
        <v>10296000</v>
      </c>
    </row>
    <row r="20" spans="2:6">
      <c r="B20" s="3" t="s">
        <v>9</v>
      </c>
      <c r="C20" s="26">
        <v>44124</v>
      </c>
      <c r="D20" s="27">
        <v>33000000</v>
      </c>
      <c r="E20" s="18">
        <v>32010000</v>
      </c>
      <c r="F20" s="18">
        <v>990000</v>
      </c>
    </row>
    <row r="21" spans="2:6">
      <c r="B21" s="3" t="s">
        <v>16</v>
      </c>
      <c r="C21" s="26">
        <v>44124</v>
      </c>
      <c r="D21" s="27">
        <v>75600000</v>
      </c>
      <c r="E21" s="18">
        <v>45360000</v>
      </c>
      <c r="F21" s="18">
        <v>30240000</v>
      </c>
    </row>
    <row r="22" spans="2:6">
      <c r="B22" s="3" t="s">
        <v>36</v>
      </c>
      <c r="C22" s="26">
        <v>44155</v>
      </c>
      <c r="D22" s="27">
        <v>94000000</v>
      </c>
      <c r="E22" s="18">
        <v>58280000</v>
      </c>
      <c r="F22" s="18">
        <v>35720000</v>
      </c>
    </row>
    <row r="23" spans="2:6">
      <c r="B23" s="3" t="s">
        <v>47</v>
      </c>
      <c r="C23" s="26">
        <v>44185</v>
      </c>
      <c r="D23" s="27">
        <v>18000000</v>
      </c>
      <c r="E23" s="18">
        <v>9900000</v>
      </c>
      <c r="F23" s="18">
        <v>8100000</v>
      </c>
    </row>
  </sheetData>
  <phoneticPr fontId="5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Button 3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Button 4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Button 5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Button 6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Button 7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Button 8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Button 9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Button 10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Button 11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Button 1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7.399999999999999"/>
  <cols>
    <col min="1" max="5" width="12.5" customWidth="1"/>
  </cols>
  <sheetData>
    <row r="1" spans="1:5" ht="21">
      <c r="A1" s="30" t="s">
        <v>63</v>
      </c>
      <c r="B1" s="30"/>
      <c r="C1" s="30"/>
      <c r="D1" s="30"/>
      <c r="E1" s="19"/>
    </row>
    <row r="2" spans="1:5">
      <c r="A2" s="19"/>
      <c r="B2" s="20"/>
      <c r="C2" s="19"/>
      <c r="D2" s="31"/>
      <c r="E2" s="31"/>
    </row>
    <row r="3" spans="1:5">
      <c r="A3" s="19"/>
      <c r="B3" s="19"/>
      <c r="C3" s="19"/>
      <c r="D3" s="20"/>
      <c r="E3" s="20"/>
    </row>
    <row r="4" spans="1:5">
      <c r="A4" s="21" t="s">
        <v>40</v>
      </c>
      <c r="B4" s="21" t="s">
        <v>64</v>
      </c>
      <c r="C4" s="21" t="s">
        <v>1</v>
      </c>
      <c r="D4" s="21" t="s">
        <v>65</v>
      </c>
      <c r="E4" s="21" t="s">
        <v>51</v>
      </c>
    </row>
    <row r="5" spans="1:5">
      <c r="A5" s="22" t="s">
        <v>60</v>
      </c>
      <c r="B5" s="22" t="s">
        <v>61</v>
      </c>
      <c r="C5" s="22">
        <v>50000</v>
      </c>
      <c r="D5" s="22" t="s">
        <v>62</v>
      </c>
      <c r="E5" s="22">
        <v>5000</v>
      </c>
    </row>
    <row r="6" spans="1:5">
      <c r="A6" s="22"/>
      <c r="B6" s="22"/>
      <c r="C6" s="22"/>
      <c r="D6" s="22"/>
      <c r="E6" s="22"/>
    </row>
    <row r="7" spans="1:5">
      <c r="A7" s="22"/>
      <c r="B7" s="22"/>
      <c r="C7" s="22"/>
      <c r="D7" s="22"/>
      <c r="E7" s="22"/>
    </row>
    <row r="8" spans="1:5">
      <c r="A8" s="22"/>
      <c r="B8" s="22"/>
      <c r="C8" s="22"/>
      <c r="D8" s="22"/>
      <c r="E8" s="22"/>
    </row>
    <row r="9" spans="1:5">
      <c r="A9" s="22"/>
      <c r="B9" s="22"/>
      <c r="C9" s="22"/>
      <c r="D9" s="22"/>
      <c r="E9" s="22"/>
    </row>
    <row r="10" spans="1:5">
      <c r="A10" s="22"/>
      <c r="B10" s="22"/>
      <c r="C10" s="22"/>
      <c r="D10" s="22"/>
      <c r="E10" s="22"/>
    </row>
    <row r="11" spans="1:5">
      <c r="A11" s="22"/>
      <c r="B11" s="22"/>
      <c r="C11" s="22"/>
      <c r="D11" s="22"/>
      <c r="E11" s="22"/>
    </row>
    <row r="12" spans="1:5">
      <c r="A12" s="22"/>
      <c r="B12" s="22"/>
      <c r="C12" s="22"/>
      <c r="D12" s="22"/>
      <c r="E12" s="22"/>
    </row>
    <row r="13" spans="1:5">
      <c r="A13" s="22"/>
      <c r="B13" s="22"/>
      <c r="C13" s="22"/>
      <c r="D13" s="22"/>
      <c r="E13" s="22"/>
    </row>
    <row r="14" spans="1:5">
      <c r="A14" s="22"/>
      <c r="B14" s="22"/>
      <c r="C14" s="22"/>
      <c r="D14" s="22"/>
      <c r="E14" s="22"/>
    </row>
    <row r="15" spans="1:5">
      <c r="A15" s="22"/>
      <c r="B15" s="22"/>
      <c r="C15" s="22"/>
      <c r="D15" s="22"/>
      <c r="E15" s="22"/>
    </row>
    <row r="16" spans="1:5">
      <c r="A16" s="22"/>
      <c r="B16" s="22"/>
      <c r="C16" s="22"/>
      <c r="D16" s="22"/>
      <c r="E16" s="22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H L 8 W r j y P L e n A A A A + A A A A B I A H A B D b 2 5 m a W c v U G F j a 2 F n Z S 5 4 b W w g o h g A K K A U A A A A A A A A A A A A A A A A A A A A A A A A A A A A h Y 8 x D o I w G E a v Q r r T 0 q p E y U 8 Z H J X E a G J c m 1 K h A Y q h R b i b g 0 f y C p I o 6 u b 4 v b z h f Y / b H Z K h r r y r a q 1 u T I w o D p C n j G w y b f I Y d e 7 s L 1 H C Y S d k K X L l j b K x 0 W C z G B X O X S J C + r 7 H / Q w 3 b U 5 Y E F B y S r c H W a h a o I + s / 8 u + N t Y J I x X i c H z F c I Z D i h d 0 x f A 8 p E A m D K k 2 X 4 W N x T g A 8 g N h 3 V W u a x U v G 3 + z B z J N I O 8 X / A l Q S w M E F A A C A A g A K H L 8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h y / F o o i k e 4 D g A A A B E A A A A T A B w A R m 9 y b X V s Y X M v U 2 V j d G l v b j E u b S C i G A A o o B Q A A A A A A A A A A A A A A A A A A A A A A A A A A A A r T k 0 u y c z P U w i G 0 I b W A F B L A Q I t A B Q A A g A I A C h y / F q 4 8 j y 3 p w A A A P g A A A A S A A A A A A A A A A A A A A A A A A A A A A B D b 2 5 m a W c v U G F j a 2 F n Z S 5 4 b W x Q S w E C L Q A U A A I A C A A o c v x a D 8 r p q 6 Q A A A D p A A A A E w A A A A A A A A A A A A A A A A D z A A A A W 0 N v b n R l b n R f V H l w Z X N d L n h t b F B L A Q I t A B Q A A g A I A C h y / F o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w x U w z 1 u 7 H T a 4 Q p h E u u N I j A A A A A A I A A A A A A B B m A A A A A Q A A I A A A A C Q / w t d y 0 m B z 6 7 s F R F O O E A c d M Y S q 4 q 2 2 + n q r 8 Y A s 7 s d V A A A A A A 6 A A A A A A g A A I A A A A L W A c g y L S W 2 r t v s Z R U 0 N U 6 9 f I y D x q Y q p 0 N 5 x 7 Q e D H T V a U A A A A D h N m i s 1 i N e / v 3 g c 5 g 5 V g t j G a y o s S C k X 5 t Q R 6 E 6 m B q r g Z h e 0 c O T W z p A S t e x b U x w O 3 H z B I x A h m L O + D Y A k V J 5 r 8 + C S Z i 0 Z 1 0 Y C 6 u H c G U 2 N H 5 4 v Q A A A A B i v V D l 6 q h S p d t f U y b Y d e W C m q j f 1 W X b l a a 3 + N 2 x 8 h i 0 B R v e F S P j 8 t H d c 3 h X 9 / t 0 R w 5 s r 9 b J x Q h 9 r d l t 8 3 o m d J u s = < / D a t a M a s h u p > 
</file>

<file path=customXml/itemProps1.xml><?xml version="1.0" encoding="utf-8"?>
<ds:datastoreItem xmlns:ds="http://schemas.openxmlformats.org/officeDocument/2006/customXml" ds:itemID="{C40DCCF6-F54B-40A3-B4ED-CE0964F8BB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2025-07-28T06:05:29Z</dcterms:modified>
</cp:coreProperties>
</file>