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yj32\Desktop\컴활 기출\2025_기출문제집_컴활1급실기_학습자료_241206 update\02 최신기출유형\03회\"/>
    </mc:Choice>
  </mc:AlternateContent>
  <xr:revisionPtr revIDLastSave="0" documentId="13_ncr:1_{DC9A2C09-6958-43F4-921D-C9985EC24249}" xr6:coauthVersionLast="47" xr6:coauthVersionMax="47" xr10:uidLastSave="{00000000-0000-0000-0000-000000000000}"/>
  <bookViews>
    <workbookView xWindow="-110" yWindow="-110" windowWidth="25820" windowHeight="15500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5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H26" i="2"/>
  <c r="I26" i="2"/>
  <c r="G26" i="2"/>
  <c r="I14" i="2"/>
  <c r="I4" i="2"/>
  <c r="I5" i="2"/>
  <c r="I6" i="2"/>
  <c r="I7" i="2"/>
  <c r="I8" i="2"/>
  <c r="I9" i="2"/>
  <c r="I10" i="2"/>
  <c r="I11" i="2"/>
  <c r="I12" i="2"/>
  <c r="I13" i="2"/>
  <c r="I16" i="2"/>
  <c r="I17" i="2"/>
  <c r="I18" i="2"/>
  <c r="I19" i="2"/>
  <c r="I20" i="2"/>
  <c r="I3" i="2"/>
  <c r="B25" i="2" a="1"/>
  <c r="B25" i="2" s="1"/>
  <c r="B26" i="2" a="1"/>
  <c r="B26" i="2"/>
  <c r="B27" i="2" a="1"/>
  <c r="B27" i="2" s="1"/>
  <c r="B24" i="2" a="1"/>
  <c r="B24" i="2" s="1"/>
  <c r="C25" i="2" a="1"/>
  <c r="C25" i="2" s="1"/>
  <c r="C26" i="2" a="1"/>
  <c r="C26" i="2" s="1"/>
  <c r="C27" i="2" a="1"/>
  <c r="C27" i="2" s="1"/>
  <c r="C24" i="2" a="1"/>
  <c r="C24" i="2" s="1"/>
  <c r="A23" i="1"/>
  <c r="H4" i="2" a="1"/>
  <c r="H8" i="2" a="1"/>
  <c r="H12" i="2" a="1"/>
  <c r="H16" i="2" a="1"/>
  <c r="H20" i="2" a="1"/>
  <c r="H9" i="2" a="1"/>
  <c r="H13" i="2" a="1"/>
  <c r="H17" i="2" a="1"/>
  <c r="H6" i="2" a="1"/>
  <c r="H10" i="2" a="1"/>
  <c r="H14" i="2" a="1"/>
  <c r="H18" i="2" a="1"/>
  <c r="H7" i="2" a="1"/>
  <c r="H11" i="2" a="1"/>
  <c r="H15" i="2" a="1"/>
  <c r="H19" i="2" a="1"/>
  <c r="H5" i="2" a="1"/>
  <c r="H3" i="2" a="1"/>
  <c r="H5" i="2" l="1"/>
  <c r="H19" i="2"/>
  <c r="H15" i="2"/>
  <c r="H11" i="2"/>
  <c r="H7" i="2"/>
  <c r="H18" i="2"/>
  <c r="H14" i="2"/>
  <c r="H10" i="2"/>
  <c r="H6" i="2"/>
  <c r="H17" i="2"/>
  <c r="H13" i="2"/>
  <c r="H9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1B251B-F308-4569-A2B1-D84997AC844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FDC86A8-8D90-4C10-BCD0-564A2918E9C4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syj32\Desktop\컴활 기출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<sst xmlns="http://schemas.openxmlformats.org/spreadsheetml/2006/main" count="349" uniqueCount="75">
  <si>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</si>
  <si>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</si>
  <si>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</si>
  <si>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</si>
  <si>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</si>
  <si>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</si>
  <si>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</si>
  <si>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</si>
  <si>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</si>
  <si>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</si>
  <si>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</si>
  <si>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</si>
  <si>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</si>
  <si>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</si>
  <si>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</si>
  <si>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</si>
  <si>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</si>
  <si>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</si>
  <si>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</si>
  <si>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</si>
  <si>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</si>
  <si>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</si>
  <si>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</si>
  <si>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</si>
  <si>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</si>
  <si>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</si>
  <si>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</si>
  <si>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</si>
  <si>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</si>
  <si>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</si>
  <si>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</si>
  <si>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</si>
  <si>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</si>
  <si>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</si>
  <si>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</si>
  <si>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</si>
  <si>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</si>
  <si>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</si>
  <si>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</si>
  <si>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</si>
  <si>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</si>
  <si>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</si>
  <si>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</si>
  <si>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</si>
  <si>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</si>
  <si>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</si>
  <si>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</si>
  <si>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</si>
  <si>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</si>
  <si>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</si>
  <si>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</si>
  <si>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</si>
  <si>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</si>
  <si>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</si>
  <si>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</si>
  <si>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</si>
  <si>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</si>
  <si>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</si>
  <si>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</si>
  <si>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</si>
  <si>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</si>
  <si>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</si>
  <si>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</si>
  <si>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</si>
  <si>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</si>
  <si>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</si>
  <si>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</si>
  <si>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</si>
  <si>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</si>
  <si>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</si>
  <si>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</si>
  <si>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</si>
  <si>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</si>
  <si>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36AB80</t>
    <phoneticPr fontId="5" type="noConversion"/>
  </si>
  <si>
    <t>2025년 04월 05일 토요일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</si>
</sst>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＊&quot;;&quot;*&quot;"/>
    <numFmt numFmtId="179" formatCode="mm&quot;월&quot;\ dd&quot;일&quot;\(aaa\)"/>
    <numFmt numFmtId="181" formatCode="#,##0,,&quot;백만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41" fontId="6" fillId="0" borderId="1" xfId="1" applyNumberFormat="1" applyFont="1" applyBorder="1" applyAlignment="1">
      <alignment horizontal="center" vertical="center"/>
    </xf>
    <xf numFmtId="181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1500671"/>
        <c:axId val="192150163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92150163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1500671"/>
        <c:crosses val="max"/>
        <c:crossBetween val="between"/>
      </c:valAx>
      <c:catAx>
        <c:axId val="19215006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150163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신영준" refreshedDate="45752.918526967595" backgroundQuery="1" createdVersion="8" refreshedVersion="8" minRefreshableVersion="3" recordCount="0" supportSubquery="1" supportAdvancedDrill="1" xr:uid="{328CFD21-3B83-4E7F-B6E7-9B61542DA521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0E8EF8-7CBF-42E0-BC7E-506A1A5CACB5}" name="피벗 테이블2" cacheId="3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M16" sqref="M16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IFERROR(AND(LEFT($B3,1)="1",SEARCH("C",$B3)&gt;0)," ")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I15" sqref="I15"/>
    </sheetView>
  </sheetViews>
  <sheetFormatPr defaultRowHeight="17"/>
  <cols>
    <col min="1" max="1" width="10.83203125" customWidth="1"/>
    <col min="2" max="2" width="11.3320312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 xml:space="preserve"> </v>
      </c>
      <c r="I3" s="4">
        <f>HLOOKUP($E3,$F$23:$I$25,MATCH($C3,{"합정","신림"},-1)+1,TRUE)*$E3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 xml:space="preserve"> </v>
      </c>
      <c r="I4" s="4">
        <f>HLOOKUP($E4,$F$23:$I$25,MATCH($C4,{"합정","신림"},-1)+1,TRUE)*$E4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HLOOKUP($E5,$F$23:$I$25,MATCH($C5,{"합정","신림"},-1)+1,TRUE)*$E5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HLOOKUP($E6,$F$23:$I$25,MATCH($C6,{"합정","신림"},-1)+1,TRUE)*$E6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HLOOKUP($E7,$F$23:$I$25,MATCH($C7,{"합정","신림"},-1)+1,TRUE)*$E7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 xml:space="preserve"> </v>
      </c>
      <c r="I8" s="4">
        <f>HLOOKUP($E8,$F$23:$I$25,MATCH($C8,{"합정","신림"},-1)+1,TRUE)*$E8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HLOOKUP($E9,$F$23:$I$25,MATCH($C9,{"합정","신림"},-1)+1,TRUE)*$E9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 xml:space="preserve"> </v>
      </c>
      <c r="I10" s="4">
        <f>HLOOKUP($E10,$F$23:$I$25,MATCH($C10,{"합정","신림"},-1)+1,TRUE)*$E10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 xml:space="preserve"> </v>
      </c>
      <c r="I11" s="4">
        <f>HLOOKUP($E11,$F$23:$I$25,MATCH($C11,{"합정","신림"},-1)+1,TRUE)*$E11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HLOOKUP($E12,$F$23:$I$25,MATCH($C12,{"합정","신림"},-1)+1,TRUE)*$E12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 xml:space="preserve"> </v>
      </c>
      <c r="I13" s="4">
        <f>HLOOKUP($E13,$F$23:$I$25,MATCH($C13,{"합정","신림"},-1)+1,TRUE)*$E13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HLOOKUP($E14,$F$23:$I$25,MATCH($C14,{"합정","신림"},-1)+1,TRUE)*$E14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 xml:space="preserve"> </v>
      </c>
      <c r="I15" s="4">
        <f>HLOOKUP($E15,$F$23:$I$25,MATCH($C15,{"합정","신림"},-1)+1,TRUE)*$E15</f>
        <v>4005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 xml:space="preserve"> </v>
      </c>
      <c r="I16" s="4">
        <f>HLOOKUP($E16,$F$23:$I$25,MATCH($C16,{"합정","신림"},-1)+1,TRUE)*$E16</f>
        <v>6050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HLOOKUP($E17,$F$23:$I$25,MATCH($C17,{"합정","신림"},-1)+1,TRUE)*$E17</f>
        <v>6600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HLOOKUP($E18,$F$23:$I$25,MATCH($C18,{"합정","신림"},-1)+1,TRUE)*$E18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 xml:space="preserve"> </v>
      </c>
      <c r="I19" s="4">
        <f>HLOOKUP($E19,$F$23:$I$25,MATCH($C19,{"합정","신림"},-1)+1,TRUE)*$E19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 xml:space="preserve"> </v>
      </c>
      <c r="I20" s="4">
        <f>HLOOKUP($E20,$F$23:$I$25,MATCH($C20,{"합정","신림"},-1)+1,TRUE)*$E20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29" t="str">
        <f t="array" ref="B24">TEXT(SUM(($A24=$D$3:$D$20)*($E$3:$E$20)),"#,##0원")</f>
        <v>319,000원</v>
      </c>
      <c r="C24" s="4" t="str">
        <f t="array" ref="C24">INDEX($A$3:$A$20,MATCH(MAX(($A24=$D$3:$D$20)*($G$3:$G$20)),($A24=$D$3:$D$20)*($G$3:$G$20),0),1)</f>
        <v>성은희</v>
      </c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29" t="str">
        <f t="array" ref="B25">TEXT(SUM(($A25=$D$3:$D$20)*($E$3:$E$20)),"#,##0원")</f>
        <v>314,600원</v>
      </c>
      <c r="C25" s="4" t="str">
        <f t="array" ref="C25">INDEX($A$3:$A$20,MATCH(MAX(($A25=$D$3:$D$20)*($G$3:$G$20)),($A25=$D$3:$D$20)*($G$3:$G$20),0),1)</f>
        <v>정상욱</v>
      </c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29" t="str">
        <f t="array" ref="B26">TEXT(SUM(($A26=$D$3:$D$20)*($E$3:$E$20)),"#,##0원")</f>
        <v>163,800원</v>
      </c>
      <c r="C26" s="4" t="str">
        <f t="array" ref="C26">INDEX($A$3:$A$20,MATCH(MAX(($A26=$D$3:$D$20)*($G$3:$G$20)),($A26=$D$3:$D$20)*($G$3:$G$20),0),1)</f>
        <v>김승철</v>
      </c>
      <c r="D26" s="5"/>
      <c r="E26" s="21" t="s">
        <v>57</v>
      </c>
      <c r="F26" s="22"/>
      <c r="G26" s="12" t="str">
        <f>COUNTIFS($D$3:$D$20,"강석희",$E$3:$E$20,"&lt;="&amp;G$23)&amp;"건"</f>
        <v>1건</v>
      </c>
      <c r="H26" s="12" t="str">
        <f t="shared" ref="H26:I26" si="0">COUNTIFS($D$3:$D$20,"강석희",$E$3:$E$20,"&lt;="&amp;H$23)&amp;"건"</f>
        <v>2건</v>
      </c>
      <c r="I26" s="12" t="str">
        <f t="shared" si="0"/>
        <v>4건</v>
      </c>
    </row>
    <row r="27" spans="1:10">
      <c r="A27" s="3" t="s">
        <v>12</v>
      </c>
      <c r="B27" s="29" t="str">
        <f t="array" ref="B27">TEXT(SUM(($A27=$D$3:$D$20)*($E$3:$E$20)),"#,##0원")</f>
        <v>234,380원</v>
      </c>
      <c r="C27" s="4" t="str">
        <f t="array" ref="C27">INDEX($A$3:$A$20,MATCH(MAX(($A27=$D$3:$D$20)*($G$3:$G$20)),($A27=$D$3:$D$20)*($G$3:$G$20),0),1)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7"/>
  <cols>
    <col min="1" max="1" width="3.08203125" customWidth="1"/>
    <col min="2" max="2" width="18.4140625" bestFit="1" customWidth="1"/>
    <col min="3" max="3" width="13.5" bestFit="1" customWidth="1"/>
    <col min="4" max="7" width="8.9140625" bestFit="1" customWidth="1"/>
    <col min="8" max="8" width="7.75" bestFit="1" customWidth="1"/>
    <col min="9" max="9" width="13.75" bestFit="1" customWidth="1"/>
    <col min="10" max="10" width="11.83203125" bestFit="1" customWidth="1"/>
    <col min="11" max="11" width="18.4140625" bestFit="1" customWidth="1"/>
    <col min="12" max="12" width="16.4140625" bestFit="1" customWidth="1"/>
  </cols>
  <sheetData>
    <row r="2" spans="2:8">
      <c r="D2" s="25" t="s">
        <v>0</v>
      </c>
    </row>
    <row r="3" spans="2:8">
      <c r="B3" s="25" t="s">
        <v>42</v>
      </c>
      <c r="C3" s="25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6"/>
      <c r="E4" s="26"/>
      <c r="F4" s="26"/>
      <c r="G4" s="26"/>
      <c r="H4" s="26"/>
    </row>
    <row r="5" spans="2:8">
      <c r="C5" t="s">
        <v>68</v>
      </c>
      <c r="D5" s="26">
        <v>8.3033788641265274E-2</v>
      </c>
      <c r="E5" s="26">
        <v>0</v>
      </c>
      <c r="F5" s="26">
        <v>0.79052151762970913</v>
      </c>
      <c r="G5" s="26">
        <v>0</v>
      </c>
      <c r="H5" s="26">
        <v>0.2044985697523716</v>
      </c>
    </row>
    <row r="6" spans="2:8">
      <c r="C6" t="s">
        <v>71</v>
      </c>
      <c r="D6" s="26">
        <v>2.7379400260756193E-2</v>
      </c>
      <c r="E6" s="26">
        <v>0</v>
      </c>
      <c r="F6" s="26">
        <v>0.77422151578643161</v>
      </c>
      <c r="G6" s="26">
        <v>0</v>
      </c>
      <c r="H6" s="26">
        <v>0.18197419385881203</v>
      </c>
    </row>
    <row r="7" spans="2:8">
      <c r="B7" t="s">
        <v>20</v>
      </c>
      <c r="D7" s="26"/>
      <c r="E7" s="26"/>
      <c r="F7" s="26"/>
      <c r="G7" s="26"/>
      <c r="H7" s="26"/>
    </row>
    <row r="8" spans="2:8">
      <c r="C8" t="s">
        <v>68</v>
      </c>
      <c r="D8" s="26">
        <v>0</v>
      </c>
      <c r="E8" s="26">
        <v>0</v>
      </c>
      <c r="F8" s="26">
        <v>0</v>
      </c>
      <c r="G8" s="26">
        <v>1</v>
      </c>
      <c r="H8" s="26">
        <v>0.17543348389916946</v>
      </c>
    </row>
    <row r="9" spans="2:8">
      <c r="C9" t="s">
        <v>71</v>
      </c>
      <c r="D9" s="26">
        <v>0</v>
      </c>
      <c r="E9" s="26">
        <v>0</v>
      </c>
      <c r="F9" s="26">
        <v>0</v>
      </c>
      <c r="G9" s="26">
        <v>1</v>
      </c>
      <c r="H9" s="26">
        <v>0.10643228895179592</v>
      </c>
    </row>
    <row r="10" spans="2:8">
      <c r="B10" t="s">
        <v>30</v>
      </c>
      <c r="D10" s="26"/>
      <c r="E10" s="26"/>
      <c r="F10" s="26"/>
      <c r="G10" s="26"/>
      <c r="H10" s="26"/>
    </row>
    <row r="11" spans="2:8">
      <c r="C11" t="s">
        <v>68</v>
      </c>
      <c r="D11" s="26">
        <v>0</v>
      </c>
      <c r="E11" s="26">
        <v>1</v>
      </c>
      <c r="F11" s="26">
        <v>0</v>
      </c>
      <c r="G11" s="26">
        <v>0</v>
      </c>
      <c r="H11" s="26">
        <v>0.31129294896866239</v>
      </c>
    </row>
    <row r="12" spans="2:8">
      <c r="C12" t="s">
        <v>71</v>
      </c>
      <c r="D12" s="26">
        <v>0</v>
      </c>
      <c r="E12" s="26">
        <v>1</v>
      </c>
      <c r="F12" s="26">
        <v>0</v>
      </c>
      <c r="G12" s="26">
        <v>0</v>
      </c>
      <c r="H12" s="26">
        <v>0.30252848860055015</v>
      </c>
    </row>
    <row r="13" spans="2:8">
      <c r="B13" t="s">
        <v>5</v>
      </c>
      <c r="D13" s="26"/>
      <c r="E13" s="26"/>
      <c r="F13" s="26"/>
      <c r="G13" s="26"/>
      <c r="H13" s="26"/>
    </row>
    <row r="14" spans="2:8">
      <c r="C14" t="s">
        <v>68</v>
      </c>
      <c r="D14" s="26">
        <v>0.91696621135873468</v>
      </c>
      <c r="E14" s="26">
        <v>0</v>
      </c>
      <c r="F14" s="26">
        <v>0.20947848237029093</v>
      </c>
      <c r="G14" s="26">
        <v>0</v>
      </c>
      <c r="H14" s="26">
        <v>0.30877499737979658</v>
      </c>
    </row>
    <row r="15" spans="2:8">
      <c r="C15" t="s">
        <v>71</v>
      </c>
      <c r="D15" s="26">
        <v>0.97262059973924375</v>
      </c>
      <c r="E15" s="26">
        <v>0</v>
      </c>
      <c r="F15" s="26">
        <v>0.22577848421356839</v>
      </c>
      <c r="G15" s="26">
        <v>0</v>
      </c>
      <c r="H15" s="26">
        <v>0.40906502858884192</v>
      </c>
    </row>
    <row r="16" spans="2:8">
      <c r="B16" t="s">
        <v>69</v>
      </c>
      <c r="D16" s="26">
        <v>1</v>
      </c>
      <c r="E16" s="26">
        <v>1</v>
      </c>
      <c r="F16" s="26">
        <v>1</v>
      </c>
      <c r="G16" s="26">
        <v>1</v>
      </c>
      <c r="H16" s="26">
        <v>1</v>
      </c>
    </row>
    <row r="17" spans="2:8">
      <c r="B17" t="s">
        <v>70</v>
      </c>
      <c r="D17" s="26">
        <v>1</v>
      </c>
      <c r="E17" s="26">
        <v>1</v>
      </c>
      <c r="F17" s="26">
        <v>1</v>
      </c>
      <c r="G17" s="26">
        <v>1</v>
      </c>
      <c r="H17" s="26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3" sqref="E3"/>
    </sheetView>
  </sheetViews>
  <sheetFormatPr defaultRowHeight="17"/>
  <cols>
    <col min="2" max="2" width="11" customWidth="1"/>
    <col min="3" max="3" width="10.25" customWidth="1"/>
    <col min="4" max="4" width="9.08203125" bestFit="1" customWidth="1"/>
    <col min="5" max="5" width="9.83203125" customWidth="1"/>
    <col min="6" max="6" width="9.75" customWidth="1"/>
    <col min="7" max="7" width="9.08203125" customWidth="1"/>
    <col min="8" max="8" width="9.082031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73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phoneticPr fontId="5" type="noConversion"/>
  <dataValidations count="1">
    <dataValidation type="custom" imeMode="halfAlpha" operator="lessThanOrEqual" allowBlank="1" showInputMessage="1" promptTitle="입력방법" prompt="6자로 입력하세요!" sqref="B4:B21" xr:uid="{0CB0FDFD-A388-48BF-8A5B-B8BCABEA42B1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4" workbookViewId="0">
      <selection activeCell="P21" sqref="P21"/>
    </sheetView>
  </sheetViews>
  <sheetFormatPr defaultRowHeight="17"/>
  <cols>
    <col min="1" max="1" width="11.582031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G2" sqref="G2:G3"/>
    </sheetView>
  </sheetViews>
  <sheetFormatPr defaultRowHeight="17"/>
  <cols>
    <col min="1" max="1" width="3.25" customWidth="1"/>
    <col min="3" max="3" width="11.58203125" bestFit="1" customWidth="1"/>
    <col min="4" max="4" width="9.75" customWidth="1"/>
    <col min="5" max="5" width="9.08203125" customWidth="1"/>
    <col min="6" max="6" width="9.082031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7">
        <v>43850</v>
      </c>
      <c r="D6" s="30">
        <v>89000000</v>
      </c>
      <c r="E6" s="30">
        <v>66750000</v>
      </c>
      <c r="F6" s="30">
        <v>22250000</v>
      </c>
    </row>
    <row r="7" spans="2:6">
      <c r="B7" s="3" t="s">
        <v>25</v>
      </c>
      <c r="C7" s="27">
        <v>43910</v>
      </c>
      <c r="D7" s="30">
        <v>26800000</v>
      </c>
      <c r="E7" s="30">
        <v>19028000</v>
      </c>
      <c r="F7" s="30">
        <v>7772000</v>
      </c>
    </row>
    <row r="8" spans="2:6">
      <c r="B8" s="3" t="s">
        <v>18</v>
      </c>
      <c r="C8" s="27">
        <v>43927</v>
      </c>
      <c r="D8" s="30">
        <v>79800000</v>
      </c>
      <c r="E8" s="30">
        <v>57456000</v>
      </c>
      <c r="F8" s="30">
        <v>22344000</v>
      </c>
    </row>
    <row r="9" spans="2:6">
      <c r="B9" s="3" t="s">
        <v>14</v>
      </c>
      <c r="C9" s="27">
        <v>43927</v>
      </c>
      <c r="D9" s="30">
        <v>28000000</v>
      </c>
      <c r="E9" s="30">
        <v>25760000</v>
      </c>
      <c r="F9" s="30">
        <v>2240000</v>
      </c>
    </row>
    <row r="10" spans="2:6">
      <c r="B10" s="3" t="s">
        <v>13</v>
      </c>
      <c r="C10" s="27">
        <v>43933</v>
      </c>
      <c r="D10" s="30">
        <v>21000000</v>
      </c>
      <c r="E10" s="30">
        <v>18480000</v>
      </c>
      <c r="F10" s="30">
        <v>2520000</v>
      </c>
    </row>
    <row r="11" spans="2:6">
      <c r="B11" s="3" t="s">
        <v>34</v>
      </c>
      <c r="C11" s="27">
        <v>43936</v>
      </c>
      <c r="D11" s="30">
        <v>120000000</v>
      </c>
      <c r="E11" s="30">
        <v>102000000</v>
      </c>
      <c r="F11" s="30">
        <v>18000000</v>
      </c>
    </row>
    <row r="12" spans="2:6">
      <c r="B12" s="3" t="s">
        <v>6</v>
      </c>
      <c r="C12" s="27">
        <v>43941</v>
      </c>
      <c r="D12" s="30">
        <v>60000000</v>
      </c>
      <c r="E12" s="30">
        <v>58200000</v>
      </c>
      <c r="F12" s="30">
        <v>1800000</v>
      </c>
    </row>
    <row r="13" spans="2:6">
      <c r="B13" s="3" t="s">
        <v>27</v>
      </c>
      <c r="C13" s="27">
        <v>43942</v>
      </c>
      <c r="D13" s="30">
        <v>84000000</v>
      </c>
      <c r="E13" s="30">
        <v>79800000</v>
      </c>
      <c r="F13" s="30">
        <v>4200000</v>
      </c>
    </row>
    <row r="14" spans="2:6">
      <c r="B14" s="3" t="s">
        <v>32</v>
      </c>
      <c r="C14" s="27">
        <v>43943</v>
      </c>
      <c r="D14" s="30">
        <v>110000000</v>
      </c>
      <c r="E14" s="30">
        <v>74800000</v>
      </c>
      <c r="F14" s="30">
        <v>35200000</v>
      </c>
    </row>
    <row r="15" spans="2:6">
      <c r="B15" s="3" t="s">
        <v>48</v>
      </c>
      <c r="C15" s="27">
        <v>43944</v>
      </c>
      <c r="D15" s="30">
        <v>19000000</v>
      </c>
      <c r="E15" s="30">
        <v>13490000</v>
      </c>
      <c r="F15" s="30">
        <v>5510000</v>
      </c>
    </row>
    <row r="16" spans="2:6">
      <c r="B16" s="3" t="s">
        <v>26</v>
      </c>
      <c r="C16" s="27">
        <v>43946</v>
      </c>
      <c r="D16" s="30">
        <v>64000000</v>
      </c>
      <c r="E16" s="30">
        <v>42240000</v>
      </c>
      <c r="F16" s="30">
        <v>21760000</v>
      </c>
    </row>
    <row r="17" spans="2:6">
      <c r="B17" s="3" t="s">
        <v>43</v>
      </c>
      <c r="C17" s="27">
        <v>43971</v>
      </c>
      <c r="D17" s="30">
        <v>50000000</v>
      </c>
      <c r="E17" s="30">
        <v>37500000</v>
      </c>
      <c r="F17" s="30">
        <v>12500000</v>
      </c>
    </row>
    <row r="18" spans="2:6">
      <c r="B18" s="3" t="s">
        <v>22</v>
      </c>
      <c r="C18" s="27">
        <v>44002</v>
      </c>
      <c r="D18" s="30">
        <v>39780000</v>
      </c>
      <c r="E18" s="30">
        <v>31824000</v>
      </c>
      <c r="F18" s="30">
        <v>7956000</v>
      </c>
    </row>
    <row r="19" spans="2:6">
      <c r="B19" s="3" t="s">
        <v>23</v>
      </c>
      <c r="C19" s="27">
        <v>44094</v>
      </c>
      <c r="D19" s="30">
        <v>19800000</v>
      </c>
      <c r="E19" s="30">
        <v>9504000</v>
      </c>
      <c r="F19" s="30">
        <v>10296000</v>
      </c>
    </row>
    <row r="20" spans="2:6">
      <c r="B20" s="3" t="s">
        <v>9</v>
      </c>
      <c r="C20" s="27">
        <v>44124</v>
      </c>
      <c r="D20" s="30">
        <v>33000000</v>
      </c>
      <c r="E20" s="30">
        <v>32010000</v>
      </c>
      <c r="F20" s="30">
        <v>990000</v>
      </c>
    </row>
    <row r="21" spans="2:6">
      <c r="B21" s="3" t="s">
        <v>16</v>
      </c>
      <c r="C21" s="27">
        <v>44124</v>
      </c>
      <c r="D21" s="30">
        <v>75600000</v>
      </c>
      <c r="E21" s="30">
        <v>45360000</v>
      </c>
      <c r="F21" s="30">
        <v>30240000</v>
      </c>
    </row>
    <row r="22" spans="2:6">
      <c r="B22" s="3" t="s">
        <v>36</v>
      </c>
      <c r="C22" s="27">
        <v>44155</v>
      </c>
      <c r="D22" s="30">
        <v>94000000</v>
      </c>
      <c r="E22" s="30">
        <v>58280000</v>
      </c>
      <c r="F22" s="30">
        <v>35720000</v>
      </c>
    </row>
    <row r="23" spans="2:6">
      <c r="B23" s="3" t="s">
        <v>47</v>
      </c>
      <c r="C23" s="27">
        <v>44185</v>
      </c>
      <c r="D23" s="30">
        <v>18000000</v>
      </c>
      <c r="E23" s="30">
        <v>9900000</v>
      </c>
      <c r="F23" s="30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I18" sqref="I18"/>
    </sheetView>
  </sheetViews>
  <sheetFormatPr defaultRowHeight="17"/>
  <cols>
    <col min="1" max="5" width="12.5" customWidth="1"/>
  </cols>
  <sheetData>
    <row r="1" spans="1:5" ht="21">
      <c r="A1" s="23" t="s">
        <v>63</v>
      </c>
      <c r="B1" s="23"/>
      <c r="C1" s="23"/>
      <c r="D1" s="23"/>
      <c r="E1" s="17"/>
    </row>
    <row r="2" spans="1:5">
      <c r="A2" s="17"/>
      <c r="B2" s="18"/>
      <c r="C2" s="17"/>
      <c r="D2" s="28" t="s">
        <v>74</v>
      </c>
      <c r="E2" s="24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25400</xdr:colOff>
                <xdr:row>2</xdr:row>
                <xdr:rowOff>203200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신영준</cp:lastModifiedBy>
  <cp:lastPrinted>2025-04-05T13:47:36Z</cp:lastPrinted>
  <dcterms:created xsi:type="dcterms:W3CDTF">2023-08-09T00:13:15Z</dcterms:created>
  <dcterms:modified xsi:type="dcterms:W3CDTF">2025-04-05T14:18:34Z</dcterms:modified>
</cp:coreProperties>
</file>