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3회\"/>
    </mc:Choice>
  </mc:AlternateContent>
  <xr:revisionPtr revIDLastSave="0" documentId="13_ncr:1_{F00E180D-B7E1-42D8-8AC4-4D28FD521655}" xr6:coauthVersionLast="47" xr6:coauthVersionMax="47" xr10:uidLastSave="{00000000-0000-0000-0000-000000000000}"/>
  <bookViews>
    <workbookView xWindow="21630" yWindow="1020" windowWidth="7650" windowHeight="8520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 a="1"/>
  <c r="C25" i="2" s="1"/>
  <c r="C26" i="2" a="1"/>
  <c r="C26" i="2" s="1"/>
  <c r="C27" i="2" a="1"/>
  <c r="C27" i="2" s="1"/>
  <c r="C24" i="2" a="1"/>
  <c r="C24" i="2" s="1"/>
  <c r="K6" i="2" a="1"/>
  <c r="K6" i="2" s="1"/>
  <c r="K5" i="2" a="1"/>
  <c r="K5" i="2" s="1"/>
  <c r="G26" i="2"/>
  <c r="I26" i="2"/>
  <c r="H26" i="2"/>
  <c r="J26" i="2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5" i="2" a="1"/>
  <c r="H14" i="2" a="1"/>
  <c r="H9" i="2" a="1"/>
  <c r="H13" i="2" a="1"/>
  <c r="H3" i="2" a="1"/>
  <c r="H12" i="2" a="1"/>
  <c r="H6" i="2" a="1"/>
  <c r="H17" i="2" a="1"/>
  <c r="H8" i="2" a="1"/>
  <c r="H20" i="2" a="1"/>
  <c r="H15" i="2" a="1"/>
  <c r="H11" i="2" a="1"/>
  <c r="H18" i="2" a="1"/>
  <c r="H19" i="2" a="1"/>
  <c r="H16" i="2" a="1"/>
  <c r="H10" i="2" a="1"/>
  <c r="H4" i="2" a="1"/>
  <c r="H7" i="2" a="1"/>
  <c r="H3" i="2" l="1"/>
  <c r="H5" i="2"/>
  <c r="H11" i="2"/>
  <c r="H6" i="2"/>
  <c r="H18" i="2"/>
  <c r="H13" i="2"/>
  <c r="H8" i="2"/>
  <c r="H17" i="2"/>
  <c r="H15" i="2"/>
  <c r="H14" i="2"/>
  <c r="H12" i="2"/>
  <c r="H10" i="2"/>
  <c r="H9" i="2"/>
  <c r="H20" i="2"/>
  <c r="H19" i="2"/>
  <c r="H7" i="2"/>
  <c r="H16" i="2"/>
  <c r="H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72E49F-76E9-438B-8695-DB9ED625483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16E88A-4F1C-4FA6-B474-BDB7E616F7E3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길벗컴활1급기출\02 최신기출유형\03회\매출현황.csv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<sst xmlns="http://schemas.openxmlformats.org/spreadsheetml/2006/main" count="447" uniqueCount="96">
  <si>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</si>
  <si>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</si>
  <si>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</si>
  <si>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</si>
  <si>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</si>
  <si>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</si>
  <si>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</si>
  <si>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</si>
  <si>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</si>
  <si>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</si>
  <si>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</si>
  <si>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</si>
  <si>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</si>
  <si>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</si>
  <si>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</si>
  <si>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</si>
  <si>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</si>
  <si>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</si>
  <si>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</si>
  <si>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</si>
  <si>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</si>
  <si>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</si>
  <si>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</si>
  <si>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</si>
  <si>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</si>
  <si>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</si>
  <si>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</si>
  <si>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</si>
  <si>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</si>
  <si>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</si>
  <si>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</si>
  <si>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</si>
  <si>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</si>
  <si>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</si>
  <si>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</si>
  <si>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</si>
  <si>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</si>
  <si>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</si>
  <si>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</si>
  <si>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</si>
  <si>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</si>
  <si>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</si>
  <si>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</si>
  <si>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</si>
  <si>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</si>
  <si>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</si>
  <si>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</si>
  <si>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</si>
  <si>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</si>
  <si>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</si>
  <si>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</si>
  <si>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</si>
  <si>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</si>
  <si>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</si>
  <si>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</si>
  <si>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</si>
  <si>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</si>
  <si>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</si>
  <si>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</si>
  <si>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</si>
  <si>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</si>
  <si>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</si>
  <si>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</si>
  <si>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</si>
  <si>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조건</t>
    <phoneticPr fontId="5" type="noConversion"/>
  </si>
  <si>
    <t>고객코드</t>
    <phoneticPr fontId="5" type="noConversion"/>
  </si>
  <si>
    <t>대리점명</t>
    <phoneticPr fontId="5" type="noConversion"/>
  </si>
  <si>
    <t>담당자</t>
    <phoneticPr fontId="5" type="noConversion"/>
  </si>
  <si>
    <t>매출금액</t>
    <phoneticPr fontId="5" type="noConversion"/>
  </si>
  <si>
    <t>총합계</t>
  </si>
  <si>
    <t>합계: 받은금액</t>
  </si>
  <si>
    <t>합계: 미수금</t>
  </si>
  <si>
    <t>전체 합계: 받은금액</t>
  </si>
  <si>
    <t>전체 합계: 미수금</t>
  </si>
  <si>
    <t>값</t>
  </si>
  <si>
    <t>2025년 01월 02일 목</t>
    <phoneticPr fontId="5" type="noConversion"/>
  </si>
  <si>
    <t>결제방식</t>
    <phoneticPr fontId="5" type="noConversion"/>
  </si>
  <si>
    <t>김승철</t>
    <phoneticPr fontId="1" type="noConversion"/>
  </si>
  <si>
    <t>ㅁㄴㅇ</t>
  </si>
  <si>
    <t>sd</t>
  </si>
  <si>
    <t>xczv</t>
  </si>
  <si>
    <t>zxcv</t>
  </si>
  <si>
    <t>x</t>
  </si>
  <si>
    <t>일반</t>
  </si>
  <si>
    <t>xc</t>
  </si>
  <si>
    <t>실버</t>
  </si>
  <si>
    <t>453sdvdsv</t>
  </si>
  <si>
    <t>s</t>
  </si>
  <si>
    <t>2025년 01월 03일 금요일</t>
    <phoneticPr fontId="5" type="noConversion"/>
  </si>
  <si>
    <t>tyu</t>
  </si>
  <si>
    <t>uo</t>
  </si>
  <si>
    <t>카드</t>
  </si>
  <si>
    <t>fdg</t>
  </si>
  <si>
    <t>df</t>
  </si>
  <si>
    <t>포인트</t>
  </si>
  <si>
    <t>sdf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</si>
</sst>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;&quot;*&quot;"/>
    <numFmt numFmtId="178" formatCode="mm&quot;월&quot;\ dd&quot;일&quot;\(aaa\)"/>
    <numFmt numFmtId="179" formatCode="#,###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15">
    <dxf>
      <numFmt numFmtId="177" formatCode="0.0%;&quot;*&quot;;&quot;*&quot;;&quot;*&quot;"/>
    </dxf>
    <dxf>
      <numFmt numFmtId="177" formatCode="0.0%;&quot;*&quot;;&quot;*&quot;;&quot;*&quot;"/>
    </dxf>
    <dxf>
      <numFmt numFmtId="177" formatCode="0.0%;&quot;*&quot;;&quot;*&quot;;&quot;*&quot;"/>
    </dxf>
    <dxf>
      <numFmt numFmtId="177" formatCode="0.0%;&quot;*&quot;;&quot;*&quot;;&quot;*&quot;"/>
    </dxf>
    <dxf>
      <numFmt numFmtId="177" formatCode="0.0%;&quot;*&quot;;&quot;*&quot;;&quot;*&quot;"/>
    </dxf>
    <dxf>
      <numFmt numFmtId="177" formatCode="0.0%;&quot;*&quot;;&quot;*&quot;;&quot;*&quot;"/>
    </dxf>
    <dxf>
      <numFmt numFmtId="177" formatCode="0.0%;&quot;*&quot;;&quot;*&quot;;&quot;*&quot;"/>
    </dxf>
    <dxf>
      <numFmt numFmtId="177" formatCode="0.0%;&quot;*&quot;;&quot;*&quot;;&quot;*&quot;"/>
    </dxf>
    <dxf>
      <numFmt numFmtId="177" formatCode="0.0%;&quot;*&quot;;&quot;*&quot;;&quot;*&quot;"/>
    </dxf>
    <dxf>
      <numFmt numFmtId="177" formatCode="0.0%;&quot;*&quot;;&quot;*&quot;;&quot;*&quot;"/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4569590739200225"/>
          <c:y val="0.13700000000000001"/>
          <c:w val="0.62346874843907152"/>
          <c:h val="0.702202338344070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7814735"/>
        <c:axId val="2137814255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2137814255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7814735"/>
        <c:crosses val="max"/>
        <c:crossBetween val="between"/>
      </c:valAx>
      <c:catAx>
        <c:axId val="21378147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78142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01" refreshedDate="45660.886831134259" backgroundQuery="1" createdVersion="8" refreshedVersion="8" minRefreshableVersion="3" recordCount="0" supportSubquery="1" supportAdvancedDrill="1" xr:uid="{8F932399-926E-4EEC-B4EF-1184F0012F12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미수금]" caption="합계: 미수금" numFmtId="0" hierarchy="7" level="32767"/>
    <cacheField name="[Measures].[합계: 받은금액]" caption="합계: 받은금액" numFmtId="0" hierarchy="6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2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2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D734C2-60D1-4BC1-9C4B-A93A0718D50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3" showDataAs="percentOfCol" baseField="0" baseItem="0" numFmtId="177"/>
    <dataField name="합계: 미수금" fld="2" showDataAs="percentOfCol" baseField="0" baseItem="0" numFmtId="177"/>
  </dataFields>
  <formats count="10">
    <format dxfId="9">
      <pivotArea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8">
      <pivotArea fieldPosition="0">
        <references count="1">
          <reference field="0" count="1">
            <x v="1"/>
          </reference>
        </references>
      </pivotArea>
    </format>
    <format dxfId="7">
      <pivotArea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6">
      <pivotArea fieldPosition="0">
        <references count="1">
          <reference field="0" count="1">
            <x v="2"/>
          </reference>
        </references>
      </pivotArea>
    </format>
    <format dxfId="5">
      <pivotArea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  <format dxfId="4">
      <pivotArea fieldPosition="0">
        <references count="1">
          <reference field="0" count="1">
            <x v="3"/>
          </reference>
        </references>
      </pivotArea>
    </format>
    <format dxfId="3">
      <pivotArea fieldPosition="0">
        <references count="2">
          <reference field="4294967294" count="2">
            <x v="0"/>
            <x v="1"/>
          </reference>
          <reference field="0" count="1" selected="0">
            <x v="3"/>
          </reference>
        </references>
      </pivotArea>
    </format>
    <format dxfId="2">
      <pivotArea field="0" grandRow="1" outline="0" axis="axisRow" fieldPosition="0">
        <references count="1">
          <reference field="4294967294" count="2" selected="0">
            <x v="0"/>
            <x v="1"/>
          </reference>
        </references>
      </pivotArea>
    </format>
    <format dxfId="1">
      <pivotArea outline="0" fieldPosition="0">
        <references count="1">
          <reference field="4294967294" count="1">
            <x v="1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N21" sqref="N21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64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1" t="s">
        <v>65</v>
      </c>
      <c r="B25" s="1" t="s">
        <v>66</v>
      </c>
      <c r="C25" s="1" t="s">
        <v>67</v>
      </c>
      <c r="D25" s="1" t="s">
        <v>68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14" priority="1">
      <formula>AND(LEFT($B3,1)="1",IFERROR(SEARCH("C",$B3)&gt;=1,0))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K28"/>
  <sheetViews>
    <sheetView workbookViewId="0">
      <selection activeCell="C24" sqref="C24:C27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  <col min="9" max="9" width="18.125" bestFit="1" customWidth="1"/>
  </cols>
  <sheetData>
    <row r="1" spans="1:11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1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E3*HLOOKUP(E3,$F$23:$I$25,MATCH(C3,{"합정","신촌"},-1)+1)</f>
        <v>3360</v>
      </c>
    </row>
    <row r="4" spans="1:11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E4*HLOOKUP(E4,$F$23:$I$25,MATCH(C4,{"합정","신촌"},-1)+1)</f>
        <v>1750.0000000000002</v>
      </c>
    </row>
    <row r="5" spans="1:11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E5*HLOOKUP(E5,$F$23:$I$25,MATCH(C5,{"합정","신촌"},-1)+1)</f>
        <v>2700</v>
      </c>
      <c r="K5" cm="1">
        <f t="array" ref="K5">MAX(($D$3:$D$20=A26)*($G$3:$G$20))</f>
        <v>22344</v>
      </c>
    </row>
    <row r="6" spans="1:11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E6*HLOOKUP(E6,$F$23:$I$25,MATCH(C6,{"합정","신촌"},-1)+1)</f>
        <v>990</v>
      </c>
      <c r="K6" cm="1">
        <f t="array" ref="K6">MATCH(MAX(($D$3:$D$20=A26)*($G$3:$G$20)),$G$3:$G$20,0)</f>
        <v>8</v>
      </c>
    </row>
    <row r="7" spans="1:11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E7*HLOOKUP(E7,$F$23:$I$25,MATCH(C7,{"합정","신촌"},-1)+1)</f>
        <v>420</v>
      </c>
    </row>
    <row r="8" spans="1:11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E8*HLOOKUP(E8,$F$23:$I$25,MATCH(C8,{"합정","신촌"},-1)+1)</f>
        <v>840</v>
      </c>
    </row>
    <row r="9" spans="1:11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E9*HLOOKUP(E9,$F$23:$I$25,MATCH(C9,{"합정","신촌"},-1)+1)</f>
        <v>3402</v>
      </c>
    </row>
    <row r="10" spans="1:11">
      <c r="A10" s="3" t="s">
        <v>77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E10*HLOOKUP(E10,$F$23:$I$25,MATCH(C10,{"합정","신촌"},-1)+1)</f>
        <v>3192</v>
      </c>
    </row>
    <row r="11" spans="1:11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E11*HLOOKUP(E11,$F$23:$I$25,MATCH(C11,{"합정","신촌"},-1)+1)</f>
        <v>1193.3999999999999</v>
      </c>
    </row>
    <row r="12" spans="1:11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E12*HLOOKUP(E12,$F$23:$I$25,MATCH(C12,{"합정","신촌"},-1)+1)</f>
        <v>396</v>
      </c>
    </row>
    <row r="13" spans="1:11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E13*HLOOKUP(E13,$F$23:$I$25,MATCH(C13,{"합정","신촌"},-1)+1)</f>
        <v>804</v>
      </c>
    </row>
    <row r="14" spans="1:11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E14*HLOOKUP(E14,$F$23:$I$25,MATCH(C14,{"합정","신촌"},-1)+1)</f>
        <v>2880</v>
      </c>
    </row>
    <row r="15" spans="1:1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E15*HLOOKUP(E15,$F$23:$I$25,MATCH(C15,{"합정","신촌"},-1)+1)</f>
        <v>3560</v>
      </c>
    </row>
    <row r="16" spans="1:1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E16*HLOOKUP(E16,$F$23:$I$25,MATCH(C16,{"합정","신촌"},-1)+1)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E17*HLOOKUP(E17,$F$23:$I$25,MATCH(C17,{"합정","신촌"},-1)+1)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E18*HLOOKUP(E18,$F$23:$I$25,MATCH(C18,{"합정","신촌"},-1)+1)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E19*HLOOKUP(E19,$F$23:$I$25,MATCH(C19,{"합정","신촌"},-1)+1)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E20*HLOOKUP(E20,$F$23:$I$25,MATCH(C20,{"합정","신촌"},-1)+1)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TEXT(SUM(($D$3:$D$20=A24)*($E$3:$E$20)),"#,##원")</f>
        <v>319,000원</v>
      </c>
      <c r="C24" s="4" t="str">
        <f t="array" ref="C24">INDEX($A$3:$G$20,MATCH(MAX(($D$3:$D$20=A24)*($G$3:$G$20)),$G$3:$G$20,0),1)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TEXT(SUM(($D$3:$D$20=A25)*($E$3:$E$20)),"#,##원")</f>
        <v>314,600원</v>
      </c>
      <c r="C25" s="4" t="str">
        <f t="array" ref="C25">INDEX($A$3:$G$20,MATCH(MAX(($D$3:$D$20=A25)*($G$3:$G$20)),$G$3:$G$20,0),1)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TEXT(SUM(($D$3:$D$20=A26)*($E$3:$E$20)),"#,##원")</f>
        <v>163,800원</v>
      </c>
      <c r="C26" s="4" t="str">
        <f t="array" ref="C26">INDEX($A$3:$G$20,MATCH(MAX(($D$3:$D$20=A26)*($G$3:$G$20)),$G$3:$G$20,0),1)</f>
        <v>김승철</v>
      </c>
      <c r="D26" s="5"/>
      <c r="E26" s="26" t="s">
        <v>57</v>
      </c>
      <c r="F26" s="27"/>
      <c r="G26" s="13" t="str">
        <f>COUNTIFS($D$3:$D$20,"강석희",$E$3:$E$20,"&lt;="&amp;G23) &amp; "건"</f>
        <v>1건</v>
      </c>
      <c r="H26" s="13" t="str">
        <f>COUNTIFS($D$3:$D$20,"강석희",$E$3:$E$20,"&lt;="&amp;H23) &amp; "건"</f>
        <v>2건</v>
      </c>
      <c r="I26" s="13" t="str">
        <f>COUNTIFS($D$3:$D$20,"강석희",$E$3:$E$20,"&lt;="&amp;I23) &amp; "건"</f>
        <v>4건</v>
      </c>
      <c r="J26">
        <f>COUNTIFS($D$3:$D$20,"강석희")</f>
        <v>5</v>
      </c>
    </row>
    <row r="27" spans="1:10">
      <c r="A27" s="3" t="s">
        <v>12</v>
      </c>
      <c r="B27" s="10" t="str">
        <f t="array" ref="B27">TEXT(SUM(($D$3:$D$20=A27)*($E$3:$E$20)),"#,##원")</f>
        <v>234,380원</v>
      </c>
      <c r="C27" s="4" t="str">
        <f t="array" ref="C27">INDEX($A$3:$G$20,MATCH(MAX(($D$3:$D$20=A27)*($G$3:$G$20)),$G$3:$G$20,0),1)</f>
        <v>유순자</v>
      </c>
      <c r="D27" s="5"/>
      <c r="E27" s="5"/>
    </row>
    <row r="28" spans="1:10">
      <c r="D28" s="5"/>
      <c r="E28" s="5"/>
    </row>
  </sheetData>
  <sortState xmlns:xlrd2="http://schemas.microsoft.com/office/spreadsheetml/2017/richdata2" ref="P11:P14">
    <sortCondition ref="P12:P14"/>
  </sortState>
  <mergeCells count="1">
    <mergeCell ref="E26:F26"/>
  </mergeCells>
  <phoneticPr fontId="1" type="noConversion"/>
  <conditionalFormatting sqref="B21:B22">
    <cfRule type="expression" dxfId="13" priority="3" stopIfTrue="1">
      <formula>(YEAR(TODAY())-(LEFT($D21,2)+1900))&lt;=30</formula>
    </cfRule>
  </conditionalFormatting>
  <conditionalFormatting sqref="C21:C22">
    <cfRule type="expression" dxfId="12" priority="4" stopIfTrue="1">
      <formula>(YEAR(TODAY())-(LEFT($D21,2)+1900))&lt;=30</formula>
    </cfRule>
  </conditionalFormatting>
  <conditionalFormatting sqref="B21:B22">
    <cfRule type="expression" dxfId="11" priority="2" stopIfTrue="1">
      <formula>(YEAR(TODAY())-(LEFT($D21,2)+1900))&lt;=30</formula>
    </cfRule>
  </conditionalFormatting>
  <conditionalFormatting sqref="C21:C22">
    <cfRule type="expression" dxfId="1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C5" sqref="C5"/>
    </sheetView>
  </sheetViews>
  <sheetFormatPr defaultRowHeight="16.5"/>
  <cols>
    <col min="1" max="1" width="3.125" customWidth="1"/>
    <col min="2" max="2" width="12.5" bestFit="1" customWidth="1"/>
    <col min="3" max="3" width="14.125" bestFit="1" customWidth="1"/>
    <col min="4" max="7" width="9.375" bestFit="1" customWidth="1"/>
    <col min="8" max="8" width="8.375" bestFit="1" customWidth="1"/>
    <col min="9" max="20" width="11.25" bestFit="1" customWidth="1"/>
    <col min="21" max="21" width="8.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74</v>
      </c>
      <c r="D3" t="s">
        <v>8</v>
      </c>
      <c r="E3" t="s">
        <v>31</v>
      </c>
      <c r="F3" t="s">
        <v>12</v>
      </c>
      <c r="G3" t="s">
        <v>21</v>
      </c>
      <c r="H3" t="s">
        <v>69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70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70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70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70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72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73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M33" sqref="M33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sortState xmlns:xlrd2="http://schemas.microsoft.com/office/spreadsheetml/2017/richdata2" ref="A4:G21">
    <sortCondition descending="1" ref="E4:E21"/>
  </sortState>
  <phoneticPr fontId="5" type="noConversion"/>
  <dataValidations count="1">
    <dataValidation type="custom" imeMode="halfAlpha" allowBlank="1" showInputMessage="1" promptTitle="입력방법" prompt="6자로 입력하세요!" sqref="B4:B21" xr:uid="{6DD655ED-27FC-4EE5-AB8E-C2E9CF82B038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W12" sqref="W12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J13" sqref="J13"/>
    </sheetView>
  </sheetViews>
  <sheetFormatPr defaultRowHeight="16.5"/>
  <cols>
    <col min="1" max="1" width="3.25" customWidth="1"/>
    <col min="3" max="3" width="11.625" bestFit="1" customWidth="1"/>
    <col min="4" max="5" width="11.75" bestFit="1" customWidth="1"/>
    <col min="6" max="6" width="10.87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42"/>
  <sheetViews>
    <sheetView tabSelected="1" workbookViewId="0">
      <selection activeCell="G36" sqref="G36"/>
    </sheetView>
  </sheetViews>
  <sheetFormatPr defaultRowHeight="16.5"/>
  <cols>
    <col min="1" max="5" width="12.5" customWidth="1"/>
  </cols>
  <sheetData>
    <row r="1" spans="1:5" ht="20.25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88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75</v>
      </c>
      <c r="C4" s="20" t="s">
        <v>1</v>
      </c>
      <c r="D4" s="20" t="s">
        <v>76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79</v>
      </c>
      <c r="B6" s="21" t="s">
        <v>61</v>
      </c>
      <c r="C6" s="21" t="s">
        <v>79</v>
      </c>
      <c r="D6" s="21"/>
      <c r="E6" s="21">
        <v>0</v>
      </c>
    </row>
    <row r="7" spans="1:5">
      <c r="A7" s="21" t="s">
        <v>80</v>
      </c>
      <c r="B7" s="21" t="s">
        <v>61</v>
      </c>
      <c r="C7" s="21" t="s">
        <v>81</v>
      </c>
      <c r="D7" s="21"/>
      <c r="E7" s="21">
        <v>0</v>
      </c>
    </row>
    <row r="8" spans="1:5">
      <c r="A8" s="21" t="s">
        <v>80</v>
      </c>
      <c r="B8" s="21" t="s">
        <v>61</v>
      </c>
      <c r="C8" s="21" t="s">
        <v>81</v>
      </c>
      <c r="D8" s="21"/>
      <c r="E8" s="21">
        <v>0</v>
      </c>
    </row>
    <row r="9" spans="1:5">
      <c r="A9" s="21" t="s">
        <v>80</v>
      </c>
      <c r="B9" s="21" t="s">
        <v>61</v>
      </c>
      <c r="C9" s="21" t="s">
        <v>81</v>
      </c>
      <c r="D9" s="21"/>
      <c r="E9" s="21">
        <v>0</v>
      </c>
    </row>
    <row r="10" spans="1:5">
      <c r="A10" s="21" t="s">
        <v>80</v>
      </c>
      <c r="B10" s="21" t="s">
        <v>61</v>
      </c>
      <c r="C10" s="21" t="s">
        <v>81</v>
      </c>
      <c r="D10" s="21"/>
      <c r="E10" s="21">
        <v>0</v>
      </c>
    </row>
    <row r="11" spans="1:5">
      <c r="A11" s="21" t="s">
        <v>80</v>
      </c>
      <c r="B11" s="21" t="s">
        <v>61</v>
      </c>
      <c r="C11" s="21" t="s">
        <v>81</v>
      </c>
      <c r="D11" s="21"/>
      <c r="E11" s="21">
        <v>0</v>
      </c>
    </row>
    <row r="12" spans="1:5">
      <c r="A12" s="21" t="s">
        <v>80</v>
      </c>
      <c r="B12" s="21" t="s">
        <v>61</v>
      </c>
      <c r="C12" s="21" t="s">
        <v>81</v>
      </c>
      <c r="D12" s="21"/>
      <c r="E12" s="21">
        <v>0</v>
      </c>
    </row>
    <row r="13" spans="1:5">
      <c r="A13" s="21" t="s">
        <v>80</v>
      </c>
      <c r="B13" s="21" t="s">
        <v>61</v>
      </c>
      <c r="C13" s="21" t="s">
        <v>81</v>
      </c>
      <c r="D13" s="21"/>
      <c r="E13" s="21">
        <v>0</v>
      </c>
    </row>
    <row r="14" spans="1:5">
      <c r="A14" s="21" t="s">
        <v>78</v>
      </c>
      <c r="B14" s="21" t="s">
        <v>61</v>
      </c>
      <c r="C14" s="21" t="s">
        <v>78</v>
      </c>
      <c r="D14" s="21"/>
      <c r="E14" s="21">
        <v>0</v>
      </c>
    </row>
    <row r="15" spans="1:5">
      <c r="A15" s="21" t="s">
        <v>80</v>
      </c>
      <c r="B15" s="21" t="s">
        <v>61</v>
      </c>
      <c r="C15" s="21" t="s">
        <v>81</v>
      </c>
      <c r="D15" s="21"/>
      <c r="E15" s="21">
        <v>0</v>
      </c>
    </row>
    <row r="16" spans="1:5">
      <c r="A16" s="21" t="s">
        <v>80</v>
      </c>
      <c r="B16" s="21" t="s">
        <v>61</v>
      </c>
      <c r="C16" s="21" t="s">
        <v>81</v>
      </c>
      <c r="D16" s="21"/>
      <c r="E16" s="21">
        <v>0</v>
      </c>
    </row>
    <row r="17" spans="1:5">
      <c r="A17" t="s">
        <v>80</v>
      </c>
      <c r="B17" t="s">
        <v>61</v>
      </c>
      <c r="C17" t="s">
        <v>81</v>
      </c>
      <c r="E17">
        <v>0</v>
      </c>
    </row>
    <row r="18" spans="1:5">
      <c r="A18" t="s">
        <v>82</v>
      </c>
      <c r="B18" t="s">
        <v>83</v>
      </c>
      <c r="C18" t="s">
        <v>84</v>
      </c>
      <c r="E18">
        <v>0</v>
      </c>
    </row>
    <row r="19" spans="1:5">
      <c r="A19" t="s">
        <v>82</v>
      </c>
      <c r="B19" t="s">
        <v>85</v>
      </c>
      <c r="C19" t="s">
        <v>84</v>
      </c>
      <c r="E19">
        <v>0</v>
      </c>
    </row>
    <row r="20" spans="1:5">
      <c r="A20" t="s">
        <v>82</v>
      </c>
      <c r="B20" t="s">
        <v>85</v>
      </c>
      <c r="C20">
        <v>453</v>
      </c>
      <c r="E20">
        <v>0</v>
      </c>
    </row>
    <row r="21" spans="1:5">
      <c r="A21" t="s">
        <v>82</v>
      </c>
      <c r="B21" t="s">
        <v>85</v>
      </c>
      <c r="C21" t="s">
        <v>86</v>
      </c>
      <c r="E21">
        <v>0</v>
      </c>
    </row>
    <row r="22" spans="1:5">
      <c r="A22" t="s">
        <v>82</v>
      </c>
      <c r="B22" t="s">
        <v>85</v>
      </c>
      <c r="C22">
        <v>10000</v>
      </c>
      <c r="E22">
        <v>0</v>
      </c>
    </row>
    <row r="23" spans="1:5">
      <c r="A23" t="s">
        <v>82</v>
      </c>
      <c r="B23" t="s">
        <v>61</v>
      </c>
      <c r="C23">
        <v>10000</v>
      </c>
      <c r="E23">
        <v>0</v>
      </c>
    </row>
    <row r="24" spans="1:5">
      <c r="A24" t="s">
        <v>87</v>
      </c>
      <c r="B24" t="s">
        <v>61</v>
      </c>
      <c r="C24">
        <v>100000</v>
      </c>
      <c r="E24">
        <v>0</v>
      </c>
    </row>
    <row r="25" spans="1:5">
      <c r="A25" t="s">
        <v>89</v>
      </c>
      <c r="B25" t="s">
        <v>83</v>
      </c>
      <c r="C25">
        <v>1000000</v>
      </c>
      <c r="E25">
        <v>0</v>
      </c>
    </row>
    <row r="26" spans="1:5">
      <c r="A26" t="s">
        <v>89</v>
      </c>
      <c r="B26" t="s">
        <v>83</v>
      </c>
      <c r="C26">
        <v>1000000</v>
      </c>
      <c r="E26">
        <v>0</v>
      </c>
    </row>
    <row r="27" spans="1:5">
      <c r="A27" t="s">
        <v>89</v>
      </c>
      <c r="B27" t="s">
        <v>85</v>
      </c>
      <c r="C27">
        <v>1000000</v>
      </c>
      <c r="E27">
        <v>0</v>
      </c>
    </row>
    <row r="28" spans="1:5">
      <c r="A28" t="s">
        <v>89</v>
      </c>
      <c r="B28" t="s">
        <v>61</v>
      </c>
      <c r="C28">
        <v>1000000</v>
      </c>
      <c r="E28">
        <v>0</v>
      </c>
    </row>
    <row r="29" spans="1:5">
      <c r="B29" t="s">
        <v>83</v>
      </c>
      <c r="E29">
        <v>0</v>
      </c>
    </row>
    <row r="30" spans="1:5">
      <c r="B30" t="s">
        <v>83</v>
      </c>
      <c r="E30">
        <v>0</v>
      </c>
    </row>
    <row r="31" spans="1:5">
      <c r="B31" t="s">
        <v>83</v>
      </c>
      <c r="E31">
        <v>0</v>
      </c>
    </row>
    <row r="32" spans="1:5">
      <c r="A32" t="s">
        <v>90</v>
      </c>
      <c r="B32" t="s">
        <v>61</v>
      </c>
      <c r="C32">
        <v>10000</v>
      </c>
      <c r="D32" t="s">
        <v>91</v>
      </c>
      <c r="E32">
        <v>500</v>
      </c>
    </row>
    <row r="33" spans="1:5">
      <c r="A33" t="s">
        <v>92</v>
      </c>
      <c r="B33" t="s">
        <v>85</v>
      </c>
      <c r="C33">
        <v>1000000</v>
      </c>
      <c r="D33" t="s">
        <v>91</v>
      </c>
      <c r="E33">
        <v>50000</v>
      </c>
    </row>
    <row r="34" spans="1:5">
      <c r="A34" t="s">
        <v>92</v>
      </c>
      <c r="B34" t="s">
        <v>83</v>
      </c>
      <c r="C34">
        <v>1000000</v>
      </c>
      <c r="D34" t="s">
        <v>91</v>
      </c>
      <c r="E34">
        <v>50000</v>
      </c>
    </row>
    <row r="35" spans="1:5">
      <c r="A35" t="s">
        <v>92</v>
      </c>
      <c r="B35" t="s">
        <v>61</v>
      </c>
      <c r="C35">
        <v>1000000</v>
      </c>
      <c r="D35" t="s">
        <v>91</v>
      </c>
      <c r="E35">
        <v>50000</v>
      </c>
    </row>
    <row r="36" spans="1:5">
      <c r="A36" t="s">
        <v>93</v>
      </c>
      <c r="B36" t="s">
        <v>61</v>
      </c>
      <c r="C36">
        <v>10000</v>
      </c>
      <c r="D36" t="s">
        <v>62</v>
      </c>
      <c r="E36">
        <v>1000</v>
      </c>
    </row>
    <row r="37" spans="1:5">
      <c r="A37" t="s">
        <v>93</v>
      </c>
      <c r="B37" t="s">
        <v>61</v>
      </c>
      <c r="C37">
        <v>10000</v>
      </c>
      <c r="D37" t="s">
        <v>91</v>
      </c>
      <c r="E37">
        <v>500</v>
      </c>
    </row>
    <row r="38" spans="1:5">
      <c r="A38" t="s">
        <v>93</v>
      </c>
      <c r="B38" t="s">
        <v>61</v>
      </c>
      <c r="C38">
        <v>10000</v>
      </c>
      <c r="D38" t="s">
        <v>94</v>
      </c>
      <c r="E38">
        <v>0</v>
      </c>
    </row>
    <row r="39" spans="1:5">
      <c r="A39" t="s">
        <v>95</v>
      </c>
      <c r="B39" t="s">
        <v>83</v>
      </c>
      <c r="C39" t="s">
        <v>93</v>
      </c>
      <c r="D39" t="s">
        <v>94</v>
      </c>
      <c r="E39">
        <v>0</v>
      </c>
    </row>
    <row r="40" spans="1:5">
      <c r="A40" t="s">
        <v>95</v>
      </c>
      <c r="B40" t="s">
        <v>83</v>
      </c>
      <c r="C40">
        <v>100000</v>
      </c>
      <c r="D40" t="s">
        <v>91</v>
      </c>
      <c r="E40">
        <v>5000</v>
      </c>
    </row>
    <row r="41" spans="1:5">
      <c r="A41" t="s">
        <v>95</v>
      </c>
      <c r="B41" t="s">
        <v>83</v>
      </c>
      <c r="C41">
        <v>100000</v>
      </c>
      <c r="D41" t="s">
        <v>62</v>
      </c>
      <c r="E41">
        <v>10000</v>
      </c>
    </row>
    <row r="42" spans="1:5">
      <c r="A42" t="s">
        <v>95</v>
      </c>
      <c r="B42" t="s">
        <v>83</v>
      </c>
      <c r="C42">
        <v>100000</v>
      </c>
      <c r="D42" t="s">
        <v>94</v>
      </c>
      <c r="E42">
        <v>0</v>
      </c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진식 송</cp:lastModifiedBy>
  <dcterms:created xsi:type="dcterms:W3CDTF">2023-08-09T00:13:15Z</dcterms:created>
  <dcterms:modified xsi:type="dcterms:W3CDTF">2025-01-03T12:55:14Z</dcterms:modified>
</cp:coreProperties>
</file>