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 codeName="{3D1A710C-6663-3D7B-7F91-EC182F24A4B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K\Desktop\02 최신기출유형\03회\"/>
    </mc:Choice>
  </mc:AlternateContent>
  <xr:revisionPtr revIDLastSave="0" documentId="13_ncr:1_{EF82C2B8-FD09-45B0-A85B-2FF6033F4BF8}" xr6:coauthVersionLast="36" xr6:coauthVersionMax="47" xr10:uidLastSave="{00000000-0000-0000-0000-000000000000}"/>
  <bookViews>
    <workbookView xWindow="-120" yWindow="-120" windowWidth="29040" windowHeight="15840" activeTab="1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42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</extLst>
</workbook>
</file>

<file path=xl/calcChain.xml><?xml version="1.0" encoding="utf-8"?>
<calcChain xmlns="http://schemas.openxmlformats.org/spreadsheetml/2006/main">
  <c r="H26" i="2" l="1"/>
  <c r="I26" i="2"/>
  <c r="G26" i="2"/>
  <c r="C25" i="2" a="1"/>
  <c r="C25" i="2" s="1"/>
  <c r="C26" i="2" a="1"/>
  <c r="C26" i="2" s="1"/>
  <c r="C27" i="2" a="1"/>
  <c r="C27" i="2" s="1"/>
  <c r="C24" i="2" a="1"/>
  <c r="C24" i="2" s="1"/>
  <c r="B25" i="2" a="1"/>
  <c r="B25" i="2" s="1"/>
  <c r="B26" i="2" a="1"/>
  <c r="B26" i="2" s="1"/>
  <c r="B27" i="2" a="1"/>
  <c r="B27" i="2" s="1"/>
  <c r="B24" i="2" a="1"/>
  <c r="B24" i="2" s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3" i="2"/>
  <c r="A23" i="1"/>
  <c r="H5" i="2"/>
  <c r="H13" i="2"/>
  <c r="H16" i="2"/>
  <c r="H11" i="2"/>
  <c r="H4" i="2"/>
  <c r="H6" i="2"/>
  <c r="H14" i="2"/>
  <c r="H17" i="2"/>
  <c r="H18" i="2"/>
  <c r="H12" i="2"/>
  <c r="H7" i="2"/>
  <c r="H15" i="2"/>
  <c r="H8" i="2"/>
  <c r="H19" i="2"/>
  <c r="H20" i="2"/>
  <c r="H9" i="2"/>
  <c r="H10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D02B0FA-7EFC-4329-94FC-B24865E90D17}" keepAlive="1" name="ThisWorkbookDataModel" description="데이터 모델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61C83C0A-6D7A-4542-B846-1BADEBEB7597}" name="매출현황" type="103" refreshedVersion="6" minRefreshableVersion="5">
    <extLst>
      <ext xmlns:x15="http://schemas.microsoft.com/office/spreadsheetml/2010/11/main" uri="{DE250136-89BD-433C-8126-D09CA5730AF9}">
        <x15:connection id="매출현황" autoDelete="1">
          <x15:textPr prompt="0" codePage="20949" sourceFile="C:\Users\UserK\Desktop\02 최신기출유형\03회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<sst xmlns="http://schemas.openxmlformats.org/spreadsheetml/2006/main" count="349" uniqueCount="74">
  <si>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</si>
  <si>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</si>
  <si>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</si>
  <si>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</si>
  <si>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</si>
  <si>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</si>
  <si>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</si>
  <si>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</si>
  <si>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</si>
  <si>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</si>
  <si>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</si>
  <si>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</si>
  <si>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</si>
  <si>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</si>
  <si>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</si>
  <si>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</si>
  <si>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</si>
  <si>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</si>
  <si>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</si>
  <si>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</si>
  <si>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</si>
  <si>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</si>
  <si>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</si>
  <si>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</si>
  <si>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</si>
  <si>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</si>
  <si>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</si>
  <si>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</si>
  <si>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</si>
  <si>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</si>
  <si>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</si>
  <si>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</si>
  <si>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</si>
  <si>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</si>
  <si>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</si>
  <si>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</si>
  <si>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</si>
  <si>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</si>
  <si>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</si>
  <si>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</si>
  <si>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</si>
  <si>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</si>
  <si>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</si>
  <si>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</si>
  <si>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</si>
  <si>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</si>
  <si>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</si>
  <si>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</si>
  <si>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</si>
  <si>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</si>
  <si>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</si>
  <si>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</si>
  <si>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</si>
  <si>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</si>
  <si>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</si>
  <si>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</si>
  <si>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</si>
  <si>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</si>
  <si>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</si>
  <si>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</si>
  <si>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</si>
  <si>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</si>
  <si>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</si>
  <si>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</si>
  <si>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</si>
  <si>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</si>
  <si>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</si>
  <si>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</si>
  <si>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미수금</t>
  </si>
  <si>
    <t>전체 합계: 미수금</t>
  </si>
  <si>
    <t>전체 합계: 받은금액</t>
  </si>
  <si>
    <t>합계: 받은금액</t>
  </si>
  <si>
    <t>값</t>
  </si>
  <si>
    <t>2024년 11월 29일 금요일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</si>
</sst>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8" formatCode="[&gt;0]0.0%;[&lt;=0]&quot;*&quot;"/>
    <numFmt numFmtId="187" formatCode="mm&quot;월&quot;\ dd&quot;일&quot;\(aaa\)"/>
    <numFmt numFmtId="188" formatCode="#,##0,,&quot;백&quot;&quot;만&quot;&quot;원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187" fontId="6" fillId="0" borderId="1" xfId="1" applyNumberFormat="1" applyFont="1" applyBorder="1" applyAlignment="1">
      <alignment horizontal="center" vertical="center"/>
    </xf>
    <xf numFmtId="188" fontId="6" fillId="0" borderId="1" xfId="1" applyNumberFormat="1" applyFont="1" applyBorder="1" applyAlignment="1">
      <alignment vertical="center"/>
    </xf>
    <xf numFmtId="0" fontId="15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6"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1509080"/>
        <c:axId val="423348024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423348024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21509080"/>
        <c:crosses val="max"/>
        <c:crossBetween val="between"/>
      </c:valAx>
      <c:catAx>
        <c:axId val="421509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23348024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86B7F5FF-7D16-4CBA-B944-61BA0FA78E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5" name="Button 3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E3A7CDB5-EE9C-4B49-A8C0-80746ED7C2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K" refreshedDate="45625.898885879629" backgroundQuery="1" createdVersion="6" refreshedVersion="6" minRefreshableVersion="3" recordCount="0" supportSubquery="1" supportAdvancedDrill="1" xr:uid="{09BFD47A-B590-4D78-ADF3-5EEE9AE806DC}">
  <cacheSource type="external" connectionId="1"/>
  <cacheFields count="4"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Measures].[합계: 미수금]" caption="합계: 미수금" numFmtId="0" hierarchy="6" level="32767"/>
    <cacheField name="[Measures].[합계: 받은금액]" caption="합계: 받은금액" numFmtId="0" hierarchy="7" level="32767"/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3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미수금]" caption="합계: 미수금" measure="1" displayFolder="" measureGroup="매출현황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79AB2C-2174-4DE1-8C88-B085D68C458C}" name="피벗 테이블1" cacheId="42" dataOnRows="1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compact="0" outline="1" outlineData="1" compactData="0" multipleFieldFilters="0">
  <location ref="B2:H17" firstHeaderRow="1" firstDataRow="2" firstDataCol="2"/>
  <pivotFields count="4">
    <pivotField axis="axisCol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</pivotFields>
  <rowFields count="2">
    <field x="3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0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3" baseItem="0" numFmtId="178"/>
    <dataField name="합계: 미수금" fld="1" showDataAs="percentOfCol" baseField="3" baseItem="0" numFmtId="178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>
      <selection activeCell="I16" sqref="I16"/>
    </sheetView>
  </sheetViews>
  <sheetFormatPr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 xml:space="preserve"> AND(OR(MID($B3,3,1)="A",MID($B3,3,1)="B"), $E3&gt;=60000)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I9">
    <cfRule type="expression" dxfId="1" priority="2">
      <formula xml:space="preserve"> AND(LEFT($B3,1)=1, IFERROR(SEARCH("C",$B3)&gt;=1,FALSE))</formula>
    </cfRule>
  </conditionalFormatting>
  <conditionalFormatting sqref="A3:G20">
    <cfRule type="expression" dxfId="0" priority="1">
      <formula xml:space="preserve"> AND(LEFT($B3,1)="1", IFERROR(SEARCH("C",$B3)&gt;=1,FALSE))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tabSelected="1" workbookViewId="0">
      <selection activeCell="J25" sqref="J25"/>
    </sheetView>
  </sheetViews>
  <sheetFormatPr defaultRowHeight="16.5"/>
  <cols>
    <col min="1" max="1" width="10.875" customWidth="1"/>
    <col min="2" max="2" width="11.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>
        <f>fn비고(B3)</f>
        <v/>
      </c>
      <c r="I3" s="4">
        <f>$E3*HLOOKUP($E3,$F$23:$I$25,MATCH($C3,{"합정,""신촌"},-1)+1)</f>
        <v>3780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>
        <f t="shared" ref="H4:H20" si="0">fn비고(B4)</f>
        <v/>
      </c>
      <c r="I4" s="4">
        <f>$E4*HLOOKUP($E4,$F$23:$I$25,MATCH($C4,{"합정,""신촌"},-1)+1)</f>
        <v>1750.0000000000002</v>
      </c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>
        <f t="shared" si="0"/>
        <v>우수고객</v>
      </c>
      <c r="I5" s="4">
        <f>$E5*HLOOKUP($E5,$F$23:$I$25,MATCH($C5,{"합정,""신촌"},-1)+1)</f>
        <v>2700</v>
      </c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>
        <f t="shared" si="0"/>
        <v>신규고객</v>
      </c>
      <c r="I6" s="4">
        <f>$E6*HLOOKUP($E6,$F$23:$I$25,MATCH($C6,{"합정,""신촌"},-1)+1)</f>
        <v>1155</v>
      </c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>
        <f t="shared" si="0"/>
        <v>우수고객</v>
      </c>
      <c r="I7" s="4">
        <f>$E7*HLOOKUP($E7,$F$23:$I$25,MATCH($C7,{"합정,""신촌"},-1)+1)</f>
        <v>525</v>
      </c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>
        <f t="shared" si="0"/>
        <v/>
      </c>
      <c r="I8" s="4">
        <f>$E8*HLOOKUP($E8,$F$23:$I$25,MATCH($C8,{"합정,""신촌"},-1)+1)</f>
        <v>980.00000000000011</v>
      </c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>
        <f t="shared" si="0"/>
        <v>우수고객</v>
      </c>
      <c r="I9" s="4">
        <f>$E9*HLOOKUP($E9,$F$23:$I$25,MATCH($C9,{"합정,""신촌"},-1)+1)</f>
        <v>3402</v>
      </c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>
        <f t="shared" si="0"/>
        <v/>
      </c>
      <c r="I10" s="4">
        <f>$E10*HLOOKUP($E10,$F$23:$I$25,MATCH($C10,{"합정,""신촌"},-1)+1)</f>
        <v>3591</v>
      </c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>
        <f t="shared" si="0"/>
        <v/>
      </c>
      <c r="I11" s="4">
        <f>$E11*HLOOKUP($E11,$F$23:$I$25,MATCH($C11,{"합정,""신촌"},-1)+1)</f>
        <v>1392.3000000000002</v>
      </c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>
        <f t="shared" si="0"/>
        <v>우수고객</v>
      </c>
      <c r="I12" s="4">
        <f>$E12*HLOOKUP($E12,$F$23:$I$25,MATCH($C12,{"합정,""신촌"},-1)+1)</f>
        <v>495</v>
      </c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>
        <f t="shared" si="0"/>
        <v/>
      </c>
      <c r="I13" s="4">
        <f>$E13*HLOOKUP($E13,$F$23:$I$25,MATCH($C13,{"합정,""신촌"},-1)+1)</f>
        <v>938.00000000000011</v>
      </c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>
        <f t="shared" si="0"/>
        <v>우수고객</v>
      </c>
      <c r="I14" s="4">
        <f>$E14*HLOOKUP($E14,$F$23:$I$25,MATCH($C14,{"합정,""신촌"},-1)+1)</f>
        <v>2880</v>
      </c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>
        <f t="shared" si="0"/>
        <v/>
      </c>
      <c r="I15" s="4">
        <f>$E15*HLOOKUP($E15,$F$23:$I$25,MATCH($C15,{"합정,""신촌"},-1)+1)</f>
        <v>4005</v>
      </c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>
        <f t="shared" si="0"/>
        <v/>
      </c>
      <c r="I16" s="4">
        <f>$E16*HLOOKUP($E16,$F$23:$I$25,MATCH($C16,{"합정,""신촌"},-1)+1)</f>
        <v>6050</v>
      </c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>
        <f t="shared" si="0"/>
        <v>신규고객</v>
      </c>
      <c r="I17" s="4">
        <f>$E17*HLOOKUP($E17,$F$23:$I$25,MATCH($C17,{"합정,""신촌"},-1)+1)</f>
        <v>6600</v>
      </c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>
        <f t="shared" si="0"/>
        <v>우수고객</v>
      </c>
      <c r="I18" s="4">
        <f>$E18*HLOOKUP($E18,$F$23:$I$25,MATCH($C18,{"합정,""신촌"},-1)+1)</f>
        <v>5170</v>
      </c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>
        <f t="shared" si="0"/>
        <v/>
      </c>
      <c r="I19" s="4">
        <f>$E19*HLOOKUP($E19,$F$23:$I$25,MATCH($C19,{"합정,""신촌"},-1)+1)</f>
        <v>450</v>
      </c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>
        <f t="shared" si="0"/>
        <v/>
      </c>
      <c r="I20" s="4">
        <f>$E20*HLOOKUP($E20,$F$23:$I$25,MATCH($C20,{"합정,""신촌"},-1)+1)</f>
        <v>475</v>
      </c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>TEXT(SUM( ($A24=$D$3:$D$20)*$E$3:$E$20),"#,##0원")</f>
        <v>319,000원</v>
      </c>
      <c r="C24" s="4" t="str">
        <f t="array" ref="C24">INDEX($A$3:$G$20, MATCH(MAX(($A24=$D$3:$D$20)*$G$3:$G$20),$G$3:$G$20,0),1)</f>
        <v>성은희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TEXT(SUM( ($A25=$D$3:$D$20)*$E$3:$E$20),"#,##0원")</f>
        <v>314,600원</v>
      </c>
      <c r="C25" s="4" t="str">
        <f t="array" ref="C25">INDEX($A$3:$G$20, MATCH(MAX(($A25=$D$3:$D$20)*$G$3:$G$20),$G$3:$G$20,0),1)</f>
        <v>정상욱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TEXT(SUM( ($A26=$D$3:$D$20)*$E$3:$E$20),"#,##0원")</f>
        <v>163,800원</v>
      </c>
      <c r="C26" s="4" t="str">
        <f t="array" ref="C26">INDEX($A$3:$G$20, MATCH(MAX(($A26=$D$3:$D$20)*$G$3:$G$20),$G$3:$G$20,0),1)</f>
        <v>김승철</v>
      </c>
      <c r="D26" s="5"/>
      <c r="E26" s="22" t="s">
        <v>57</v>
      </c>
      <c r="F26" s="23"/>
      <c r="G26" s="13" t="str">
        <f>COUNTIFS($D$3:$D$20,"강석희",$E$3:$E$20,"&lt;="&amp;G$23)&amp;"건"</f>
        <v>1건</v>
      </c>
      <c r="H26" s="13" t="str">
        <f t="shared" ref="H26:I26" si="1">COUNTIFS($D$3:$D$20,"강석희",$E$3:$E$20,"&lt;="&amp;H$23)&amp;"건"</f>
        <v>2건</v>
      </c>
      <c r="I26" s="13" t="str">
        <f t="shared" si="1"/>
        <v>4건</v>
      </c>
    </row>
    <row r="27" spans="1:10">
      <c r="A27" s="3" t="s">
        <v>12</v>
      </c>
      <c r="B27" s="10" t="str">
        <f t="array" ref="B27">TEXT(SUM( ($A27=$D$3:$D$20)*$E$3:$E$20),"#,##0원")</f>
        <v>234,380원</v>
      </c>
      <c r="C27" s="4" t="str">
        <f t="array" ref="C27">INDEX($A$3:$G$20, MATCH(MAX(($A27=$D$3:$D$20)*$G$3:$G$20),$G$3:$G$20,0),1)</f>
        <v>유순자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5" priority="3" stopIfTrue="1">
      <formula>(YEAR(TODAY())-(LEFT($D21,2)+1900))&lt;=30</formula>
    </cfRule>
  </conditionalFormatting>
  <conditionalFormatting sqref="C21:C22">
    <cfRule type="expression" dxfId="4" priority="4" stopIfTrue="1">
      <formula>(YEAR(TODAY())-(LEFT($D21,2)+1900))&lt;=30</formula>
    </cfRule>
  </conditionalFormatting>
  <conditionalFormatting sqref="B21:B22">
    <cfRule type="expression" dxfId="3" priority="2" stopIfTrue="1">
      <formula>(YEAR(TODAY())-(LEFT($D21,2)+1900))&lt;=30</formula>
    </cfRule>
  </conditionalFormatting>
  <conditionalFormatting sqref="C21:C22">
    <cfRule type="expression" dxfId="2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E7" sqref="E7"/>
    </sheetView>
  </sheetViews>
  <sheetFormatPr defaultRowHeight="16.5"/>
  <cols>
    <col min="1" max="1" width="3.125" customWidth="1"/>
    <col min="2" max="2" width="19.375" bestFit="1" customWidth="1"/>
    <col min="3" max="3" width="14.125" bestFit="1" customWidth="1"/>
    <col min="4" max="7" width="9.375" bestFit="1" customWidth="1"/>
    <col min="8" max="8" width="8.375" bestFit="1" customWidth="1"/>
    <col min="9" max="9" width="12.5" bestFit="1" customWidth="1"/>
    <col min="10" max="10" width="14.5" bestFit="1" customWidth="1"/>
    <col min="11" max="11" width="17.375" bestFit="1" customWidth="1"/>
    <col min="12" max="12" width="19.375" bestFit="1" customWidth="1"/>
  </cols>
  <sheetData>
    <row r="2" spans="2:8">
      <c r="D2" s="26" t="s">
        <v>0</v>
      </c>
    </row>
    <row r="3" spans="2:8">
      <c r="B3" s="26" t="s">
        <v>42</v>
      </c>
      <c r="C3" s="26" t="s">
        <v>72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7"/>
      <c r="E4" s="27"/>
      <c r="F4" s="27"/>
      <c r="G4" s="27"/>
      <c r="H4" s="27"/>
    </row>
    <row r="5" spans="2:8">
      <c r="C5" t="s">
        <v>71</v>
      </c>
      <c r="D5" s="27">
        <v>8.3033788641265274E-2</v>
      </c>
      <c r="E5" s="27">
        <v>0</v>
      </c>
      <c r="F5" s="27">
        <v>0.79052151762970913</v>
      </c>
      <c r="G5" s="27">
        <v>0</v>
      </c>
      <c r="H5" s="27">
        <v>0.2044985697523716</v>
      </c>
    </row>
    <row r="6" spans="2:8">
      <c r="C6" t="s">
        <v>68</v>
      </c>
      <c r="D6" s="27">
        <v>2.7379400260756193E-2</v>
      </c>
      <c r="E6" s="27">
        <v>0</v>
      </c>
      <c r="F6" s="27">
        <v>0.77422151578643161</v>
      </c>
      <c r="G6" s="27">
        <v>0</v>
      </c>
      <c r="H6" s="27">
        <v>0.18197419385881203</v>
      </c>
    </row>
    <row r="7" spans="2:8">
      <c r="B7" t="s">
        <v>20</v>
      </c>
      <c r="D7" s="27"/>
      <c r="E7" s="27"/>
      <c r="F7" s="27"/>
      <c r="G7" s="27"/>
      <c r="H7" s="27"/>
    </row>
    <row r="8" spans="2:8">
      <c r="C8" t="s">
        <v>71</v>
      </c>
      <c r="D8" s="27">
        <v>0</v>
      </c>
      <c r="E8" s="27">
        <v>0</v>
      </c>
      <c r="F8" s="27">
        <v>0</v>
      </c>
      <c r="G8" s="27">
        <v>1</v>
      </c>
      <c r="H8" s="27">
        <v>0.17543348389916946</v>
      </c>
    </row>
    <row r="9" spans="2:8">
      <c r="C9" t="s">
        <v>68</v>
      </c>
      <c r="D9" s="27">
        <v>0</v>
      </c>
      <c r="E9" s="27">
        <v>0</v>
      </c>
      <c r="F9" s="27">
        <v>0</v>
      </c>
      <c r="G9" s="27">
        <v>1</v>
      </c>
      <c r="H9" s="27">
        <v>0.10643228895179592</v>
      </c>
    </row>
    <row r="10" spans="2:8">
      <c r="B10" t="s">
        <v>30</v>
      </c>
      <c r="D10" s="27"/>
      <c r="E10" s="27"/>
      <c r="F10" s="27"/>
      <c r="G10" s="27"/>
      <c r="H10" s="27"/>
    </row>
    <row r="11" spans="2:8">
      <c r="C11" t="s">
        <v>71</v>
      </c>
      <c r="D11" s="27">
        <v>0</v>
      </c>
      <c r="E11" s="27">
        <v>1</v>
      </c>
      <c r="F11" s="27">
        <v>0</v>
      </c>
      <c r="G11" s="27">
        <v>0</v>
      </c>
      <c r="H11" s="27">
        <v>0.31129294896866239</v>
      </c>
    </row>
    <row r="12" spans="2:8">
      <c r="C12" t="s">
        <v>68</v>
      </c>
      <c r="D12" s="27">
        <v>0</v>
      </c>
      <c r="E12" s="27">
        <v>1</v>
      </c>
      <c r="F12" s="27">
        <v>0</v>
      </c>
      <c r="G12" s="27">
        <v>0</v>
      </c>
      <c r="H12" s="27">
        <v>0.30252848860055015</v>
      </c>
    </row>
    <row r="13" spans="2:8">
      <c r="B13" t="s">
        <v>5</v>
      </c>
      <c r="D13" s="27"/>
      <c r="E13" s="27"/>
      <c r="F13" s="27"/>
      <c r="G13" s="27"/>
      <c r="H13" s="27"/>
    </row>
    <row r="14" spans="2:8">
      <c r="C14" t="s">
        <v>71</v>
      </c>
      <c r="D14" s="27">
        <v>0.91696621135873468</v>
      </c>
      <c r="E14" s="27">
        <v>0</v>
      </c>
      <c r="F14" s="27">
        <v>0.20947848237029093</v>
      </c>
      <c r="G14" s="27">
        <v>0</v>
      </c>
      <c r="H14" s="27">
        <v>0.30877499737979658</v>
      </c>
    </row>
    <row r="15" spans="2:8">
      <c r="C15" t="s">
        <v>68</v>
      </c>
      <c r="D15" s="27">
        <v>0.97262059973924375</v>
      </c>
      <c r="E15" s="27">
        <v>0</v>
      </c>
      <c r="F15" s="27">
        <v>0.22577848421356839</v>
      </c>
      <c r="G15" s="27">
        <v>0</v>
      </c>
      <c r="H15" s="27">
        <v>0.40906502858884192</v>
      </c>
    </row>
    <row r="16" spans="2:8">
      <c r="B16" t="s">
        <v>70</v>
      </c>
      <c r="D16" s="27">
        <v>1</v>
      </c>
      <c r="E16" s="27">
        <v>1</v>
      </c>
      <c r="F16" s="27">
        <v>1</v>
      </c>
      <c r="G16" s="27">
        <v>1</v>
      </c>
      <c r="H16" s="27">
        <v>1</v>
      </c>
    </row>
    <row r="17" spans="2:8">
      <c r="B17" t="s">
        <v>69</v>
      </c>
      <c r="D17" s="27">
        <v>1</v>
      </c>
      <c r="E17" s="27">
        <v>1</v>
      </c>
      <c r="F17" s="27">
        <v>1</v>
      </c>
      <c r="G17" s="27">
        <v>1</v>
      </c>
      <c r="H17" s="27">
        <v>1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J23" sqref="J23"/>
    </sheetView>
  </sheetViews>
  <sheetFormatPr defaultRowHeight="16.5"/>
  <cols>
    <col min="2" max="2" width="11" customWidth="1"/>
    <col min="3" max="3" width="10.25" customWidth="1"/>
    <col min="4" max="4" width="9.125" bestFit="1" customWidth="1"/>
    <col min="5" max="5" width="9.875" customWidth="1"/>
    <col min="6" max="6" width="9.75" customWidth="1"/>
    <col min="7" max="7" width="9.125" customWidth="1"/>
    <col min="8" max="8" width="9.1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00F0B1B8-C9F1-4BB3-A794-3D7B4E45773E}">
    <filterColumn colId="4">
      <top10 percent="1" val="25" filterVal="89000"/>
    </filterColumn>
    <sortState ref="A4:G21">
      <sortCondition descending="1" ref="E3:E21"/>
    </sortState>
  </autoFilter>
  <phoneticPr fontId="5" type="noConversion"/>
  <dataValidations count="1">
    <dataValidation type="custom" imeMode="halfAlpha" operator="equal" allowBlank="1" showInputMessage="1" errorTitle="2" promptTitle="입력방법" prompt="6자로 입력하세요!" sqref="B4:B21" xr:uid="{F1EACB60-7A2A-43AA-8A1F-CE5A08026547}">
      <formula1>LEN($B4)=6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workbookViewId="0">
      <selection activeCell="S24" sqref="S24"/>
    </sheetView>
  </sheetViews>
  <sheetFormatPr defaultRowHeight="16.5"/>
  <cols>
    <col min="1" max="1" width="11.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>
      <selection activeCell="K20" sqref="K20"/>
    </sheetView>
  </sheetViews>
  <sheetFormatPr defaultRowHeight="16.5"/>
  <cols>
    <col min="1" max="1" width="3.25" customWidth="1"/>
    <col min="3" max="3" width="13.75" bestFit="1" customWidth="1"/>
    <col min="4" max="4" width="9.75" customWidth="1"/>
    <col min="5" max="5" width="9.125" customWidth="1"/>
    <col min="6" max="6" width="9.1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8">
        <v>43850</v>
      </c>
      <c r="D6" s="29">
        <v>89000000</v>
      </c>
      <c r="E6" s="29">
        <v>66750000</v>
      </c>
      <c r="F6" s="29">
        <v>22250000</v>
      </c>
    </row>
    <row r="7" spans="2:6">
      <c r="B7" s="3" t="s">
        <v>25</v>
      </c>
      <c r="C7" s="28">
        <v>43910</v>
      </c>
      <c r="D7" s="29">
        <v>26800000</v>
      </c>
      <c r="E7" s="29">
        <v>19028000</v>
      </c>
      <c r="F7" s="29">
        <v>7772000</v>
      </c>
    </row>
    <row r="8" spans="2:6">
      <c r="B8" s="3" t="s">
        <v>18</v>
      </c>
      <c r="C8" s="28">
        <v>43927</v>
      </c>
      <c r="D8" s="29">
        <v>79800000</v>
      </c>
      <c r="E8" s="29">
        <v>57456000</v>
      </c>
      <c r="F8" s="29">
        <v>22344000</v>
      </c>
    </row>
    <row r="9" spans="2:6">
      <c r="B9" s="3" t="s">
        <v>14</v>
      </c>
      <c r="C9" s="28">
        <v>43927</v>
      </c>
      <c r="D9" s="29">
        <v>28000000</v>
      </c>
      <c r="E9" s="29">
        <v>25760000</v>
      </c>
      <c r="F9" s="29">
        <v>2240000</v>
      </c>
    </row>
    <row r="10" spans="2:6">
      <c r="B10" s="3" t="s">
        <v>13</v>
      </c>
      <c r="C10" s="28">
        <v>43933</v>
      </c>
      <c r="D10" s="29">
        <v>21000000</v>
      </c>
      <c r="E10" s="29">
        <v>18480000</v>
      </c>
      <c r="F10" s="29">
        <v>2520000</v>
      </c>
    </row>
    <row r="11" spans="2:6">
      <c r="B11" s="3" t="s">
        <v>34</v>
      </c>
      <c r="C11" s="28">
        <v>43936</v>
      </c>
      <c r="D11" s="29">
        <v>120000000</v>
      </c>
      <c r="E11" s="29">
        <v>102000000</v>
      </c>
      <c r="F11" s="29">
        <v>18000000</v>
      </c>
    </row>
    <row r="12" spans="2:6">
      <c r="B12" s="3" t="s">
        <v>6</v>
      </c>
      <c r="C12" s="28">
        <v>43941</v>
      </c>
      <c r="D12" s="29">
        <v>60000000</v>
      </c>
      <c r="E12" s="29">
        <v>58200000</v>
      </c>
      <c r="F12" s="29">
        <v>1800000</v>
      </c>
    </row>
    <row r="13" spans="2:6">
      <c r="B13" s="3" t="s">
        <v>27</v>
      </c>
      <c r="C13" s="28">
        <v>43942</v>
      </c>
      <c r="D13" s="29">
        <v>84000000</v>
      </c>
      <c r="E13" s="29">
        <v>79800000</v>
      </c>
      <c r="F13" s="29">
        <v>4200000</v>
      </c>
    </row>
    <row r="14" spans="2:6">
      <c r="B14" s="3" t="s">
        <v>32</v>
      </c>
      <c r="C14" s="28">
        <v>43943</v>
      </c>
      <c r="D14" s="29">
        <v>110000000</v>
      </c>
      <c r="E14" s="29">
        <v>74800000</v>
      </c>
      <c r="F14" s="29">
        <v>35200000</v>
      </c>
    </row>
    <row r="15" spans="2:6">
      <c r="B15" s="3" t="s">
        <v>48</v>
      </c>
      <c r="C15" s="28">
        <v>43944</v>
      </c>
      <c r="D15" s="29">
        <v>19000000</v>
      </c>
      <c r="E15" s="29">
        <v>13490000</v>
      </c>
      <c r="F15" s="29">
        <v>5510000</v>
      </c>
    </row>
    <row r="16" spans="2:6">
      <c r="B16" s="3" t="s">
        <v>26</v>
      </c>
      <c r="C16" s="28">
        <v>43946</v>
      </c>
      <c r="D16" s="29">
        <v>64000000</v>
      </c>
      <c r="E16" s="29">
        <v>42240000</v>
      </c>
      <c r="F16" s="29">
        <v>21760000</v>
      </c>
    </row>
    <row r="17" spans="2:6">
      <c r="B17" s="3" t="s">
        <v>43</v>
      </c>
      <c r="C17" s="28">
        <v>43971</v>
      </c>
      <c r="D17" s="29">
        <v>50000000</v>
      </c>
      <c r="E17" s="29">
        <v>37500000</v>
      </c>
      <c r="F17" s="29">
        <v>12500000</v>
      </c>
    </row>
    <row r="18" spans="2:6">
      <c r="B18" s="3" t="s">
        <v>22</v>
      </c>
      <c r="C18" s="28">
        <v>44002</v>
      </c>
      <c r="D18" s="29">
        <v>39780000</v>
      </c>
      <c r="E18" s="29">
        <v>31824000</v>
      </c>
      <c r="F18" s="29">
        <v>7956000</v>
      </c>
    </row>
    <row r="19" spans="2:6">
      <c r="B19" s="3" t="s">
        <v>23</v>
      </c>
      <c r="C19" s="28">
        <v>44094</v>
      </c>
      <c r="D19" s="29">
        <v>19800000</v>
      </c>
      <c r="E19" s="29">
        <v>9504000</v>
      </c>
      <c r="F19" s="29">
        <v>10296000</v>
      </c>
    </row>
    <row r="20" spans="2:6">
      <c r="B20" s="3" t="s">
        <v>9</v>
      </c>
      <c r="C20" s="28">
        <v>44124</v>
      </c>
      <c r="D20" s="29">
        <v>33000000</v>
      </c>
      <c r="E20" s="29">
        <v>32010000</v>
      </c>
      <c r="F20" s="29">
        <v>990000</v>
      </c>
    </row>
    <row r="21" spans="2:6">
      <c r="B21" s="3" t="s">
        <v>16</v>
      </c>
      <c r="C21" s="28">
        <v>44124</v>
      </c>
      <c r="D21" s="29">
        <v>75600000</v>
      </c>
      <c r="E21" s="29">
        <v>45360000</v>
      </c>
      <c r="F21" s="29">
        <v>30240000</v>
      </c>
    </row>
    <row r="22" spans="2:6">
      <c r="B22" s="3" t="s">
        <v>36</v>
      </c>
      <c r="C22" s="28">
        <v>44155</v>
      </c>
      <c r="D22" s="29">
        <v>94000000</v>
      </c>
      <c r="E22" s="29">
        <v>58280000</v>
      </c>
      <c r="F22" s="29">
        <v>35720000</v>
      </c>
    </row>
    <row r="23" spans="2:6">
      <c r="B23" s="3" t="s">
        <v>47</v>
      </c>
      <c r="C23" s="28">
        <v>44185</v>
      </c>
      <c r="D23" s="29">
        <v>18000000</v>
      </c>
      <c r="E23" s="29">
        <v>9900000</v>
      </c>
      <c r="F23" s="29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4" name="Button 3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G5" sqref="G5"/>
    </sheetView>
  </sheetViews>
  <sheetFormatPr defaultRowHeight="16.5"/>
  <cols>
    <col min="1" max="5" width="12.5" customWidth="1"/>
  </cols>
  <sheetData>
    <row r="1" spans="1:5" ht="20.25">
      <c r="A1" s="24" t="s">
        <v>63</v>
      </c>
      <c r="B1" s="24"/>
      <c r="C1" s="24"/>
      <c r="D1" s="24"/>
      <c r="E1" s="18"/>
    </row>
    <row r="2" spans="1:5">
      <c r="A2" s="18"/>
      <c r="B2" s="19"/>
      <c r="C2" s="18"/>
      <c r="D2" s="30" t="s">
        <v>73</v>
      </c>
      <c r="E2" s="25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/>
      <c r="B6" s="21"/>
      <c r="C6" s="21"/>
      <c r="D6" s="21"/>
      <c r="E6" s="21"/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UserK</cp:lastModifiedBy>
  <dcterms:created xsi:type="dcterms:W3CDTF">2023-08-09T00:13:15Z</dcterms:created>
  <dcterms:modified xsi:type="dcterms:W3CDTF">2024-11-29T15:54:26Z</dcterms:modified>
</cp:coreProperties>
</file>