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 codeName="{3D1A710C-6663-3D7B-7F91-EC182F24A4B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ellil\OneDrive\바탕 화면\시나공 1\02 최신기출유형\02회\"/>
    </mc:Choice>
  </mc:AlternateContent>
  <xr:revisionPtr revIDLastSave="1" documentId="13_ncr:1_{59554B4E-90C0-47C7-8829-8BBD6EEB5BE5}" xr6:coauthVersionLast="36" xr6:coauthVersionMax="47" xr10:uidLastSave="{8C5424D3-6945-4629-8ED2-EAE01DA94886}"/>
  <bookViews>
    <workbookView xWindow="-120" yWindow="-120" windowWidth="29040" windowHeight="15840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7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3" l="1" a="1"/>
  <c r="C39" i="3" s="1"/>
  <c r="C38" i="3" a="1"/>
  <c r="C38" i="3" s="1"/>
  <c r="B39" i="3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 a="1"/>
  <c r="H4" i="3" s="1"/>
  <c r="H5" i="3" a="1"/>
  <c r="H5" i="3"/>
  <c r="H6" i="3" a="1"/>
  <c r="H6" i="3" s="1"/>
  <c r="H7" i="3" a="1"/>
  <c r="H7" i="3"/>
  <c r="H8" i="3" a="1"/>
  <c r="H8" i="3" s="1"/>
  <c r="H9" i="3" a="1"/>
  <c r="H9" i="3"/>
  <c r="H10" i="3" a="1"/>
  <c r="H10" i="3" s="1"/>
  <c r="H11" i="3" a="1"/>
  <c r="H11" i="3"/>
  <c r="H12" i="3" a="1"/>
  <c r="H12" i="3" s="1"/>
  <c r="H13" i="3" a="1"/>
  <c r="H13" i="3"/>
  <c r="H14" i="3" a="1"/>
  <c r="H14" i="3" s="1"/>
  <c r="H15" i="3" a="1"/>
  <c r="H15" i="3"/>
  <c r="H16" i="3" a="1"/>
  <c r="H16" i="3" s="1"/>
  <c r="H17" i="3" a="1"/>
  <c r="H17" i="3"/>
  <c r="H18" i="3" a="1"/>
  <c r="H18" i="3" s="1"/>
  <c r="H19" i="3" a="1"/>
  <c r="H19" i="3"/>
  <c r="H20" i="3" a="1"/>
  <c r="H20" i="3" s="1"/>
  <c r="H21" i="3" a="1"/>
  <c r="H21" i="3"/>
  <c r="H22" i="3" a="1"/>
  <c r="H22" i="3" s="1"/>
  <c r="H23" i="3" a="1"/>
  <c r="H23" i="3"/>
  <c r="H24" i="3" a="1"/>
  <c r="H24" i="3" s="1"/>
  <c r="H25" i="3" a="1"/>
  <c r="H25" i="3"/>
  <c r="H26" i="3" a="1"/>
  <c r="H26" i="3" s="1"/>
  <c r="H27" i="3" a="1"/>
  <c r="H27" i="3"/>
  <c r="H28" i="3" a="1"/>
  <c r="H28" i="3" s="1"/>
  <c r="H29" i="3" a="1"/>
  <c r="H29" i="3" s="1"/>
  <c r="H30" i="3" a="1"/>
  <c r="H30" i="3" s="1"/>
  <c r="H31" i="3" a="1"/>
  <c r="H31" i="3"/>
  <c r="H32" i="3" a="1"/>
  <c r="H32" i="3" s="1"/>
  <c r="H33" i="3" a="1"/>
  <c r="H33" i="3"/>
  <c r="H34" i="3" a="1"/>
  <c r="H34" i="3" s="1"/>
  <c r="H3" i="3" a="1"/>
  <c r="H3" i="3" s="1"/>
  <c r="B30" i="1"/>
  <c r="J4" i="3"/>
  <c r="J8" i="3"/>
  <c r="J12" i="3"/>
  <c r="J16" i="3"/>
  <c r="J20" i="3"/>
  <c r="J24" i="3"/>
  <c r="J28" i="3"/>
  <c r="J32" i="3"/>
  <c r="J9" i="3"/>
  <c r="J13" i="3"/>
  <c r="J17" i="3"/>
  <c r="J21" i="3"/>
  <c r="J25" i="3"/>
  <c r="J29" i="3"/>
  <c r="J33" i="3"/>
  <c r="J6" i="3"/>
  <c r="J10" i="3"/>
  <c r="J14" i="3"/>
  <c r="J18" i="3"/>
  <c r="J22" i="3"/>
  <c r="J26" i="3"/>
  <c r="J30" i="3"/>
  <c r="J34" i="3"/>
  <c r="J7" i="3"/>
  <c r="J11" i="3"/>
  <c r="J15" i="3"/>
  <c r="J19" i="3"/>
  <c r="J23" i="3"/>
  <c r="J27" i="3"/>
  <c r="J31" i="3"/>
  <c r="J5" i="3"/>
  <c r="J3" i="3"/>
  <c r="G5" i="7" l="1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E71A298-3BAB-4646-85D8-A77703C44367}" name="MS Access Database_Query" type="1" refreshedVersion="6">
    <dbPr connection="DSN=MS Access Database;DBQ=C:\컴활\02 최신기출유형\02회\학과별성적.accdb;DefaultDir=C:\컴활\02 최신기출유형\02회;DriverId=25;FIL=MS Access;MaxBufferSize=2048;PageTimeout=5;" command="SELECT 문과계열.학과명, 문과계열.성명, 문과계열.학과성적, 문과계열.어학테스트, 문과계열.면접, 문과계열.총점_x000d__x000a_FROM `C:\컴활\02 최신기출유형\02회\학과별성적.accdb`.문과계열 문과계열_x000d__x000a_WHERE (문과계열.총점&gt;=85)"/>
  </connection>
  <connection id="2" xr16:uid="{533C1F98-E2DC-4149-86C7-A58FE0C5D4DF}" name="MS Access Database_Query1" type="1" refreshedVersion="6">
    <dbPr connection="DSN=MS Access Database;DBQ=C:\컴활\02 최신기출유형\02회\학과별성적.accdb;DefaultDir=C:\컴활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`C:\컴활\02 최신기출유형\02회\학과별성적.accdb`.문과계열 문과계열_x000d__x000a_WHERE (문과계열.총점&gt;=85)"/>
  </connection>
</connections>
</file>

<file path=xl/sharedStrings.xml><?xml version="1.0" encoding="utf-8"?>
<sst xmlns="http://schemas.openxmlformats.org/spreadsheetml/2006/main" count="445" uniqueCount="88">
  <si>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</si>
  <si>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</si>
  <si>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</si>
  <si>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</si>
  <si>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</si>
  <si>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</si>
  <si>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</si>
  <si>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</si>
  <si>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</si>
  <si>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</si>
  <si>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</si>
  <si>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</si>
  <si>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</si>
  <si>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</si>
  <si>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</si>
  <si>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</si>
  <si>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</si>
  <si>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</si>
  <si>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</si>
  <si>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</si>
  <si>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</si>
  <si>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</si>
  <si>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</si>
  <si>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</si>
  <si>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</si>
  <si>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</si>
  <si>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</si>
  <si>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</si>
  <si>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</si>
  <si>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</si>
  <si>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</si>
  <si>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</si>
  <si>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</si>
  <si>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</si>
  <si>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</si>
  <si>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</si>
  <si>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</si>
  <si>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</si>
  <si>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</si>
  <si>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</si>
  <si>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</si>
  <si>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</si>
  <si>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</si>
  <si>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</si>
  <si>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</si>
  <si>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</si>
  <si>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</si>
  <si>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</si>
  <si>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</si>
  <si>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</si>
  <si>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</si>
  <si>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</si>
  <si>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</si>
  <si>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</si>
  <si>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</si>
  <si>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</si>
  <si>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</si>
  <si>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</si>
  <si>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</si>
  <si>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</si>
  <si>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</si>
  <si>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</si>
  <si>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</si>
  <si>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</si>
  <si>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</si>
  <si>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</si>
  <si>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</si>
  <si>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</si>
  <si>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</si>
  <si>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</si>
  <si>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</si>
  <si>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</si>
  <si>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</si>
  <si>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</si>
  <si>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</si>
  <si>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</si>
  <si>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</si>
  <si>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</si>
  <si>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학과명2</t>
  </si>
  <si>
    <t>탐구형 학과</t>
  </si>
  <si>
    <t>예술관〮습형 학과</t>
  </si>
  <si>
    <t>값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</si>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</sst>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(&quot;0.0&quot;)&quot;;[Black][&gt;=90]&quot;A&quot;;&quot;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dk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EAD4C006-BDDF-4A0F-A596-D2A618B7CDEA}"/>
            </a:ext>
          </a:extLst>
        </xdr:cNvPr>
        <xdr:cNvSpPr/>
      </xdr:nvSpPr>
      <xdr:spPr>
        <a:xfrm>
          <a:off x="3505200" y="220980"/>
          <a:ext cx="66294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59E5B1BC-18A7-4689-B453-B5655CF25C77}"/>
            </a:ext>
          </a:extLst>
        </xdr:cNvPr>
        <xdr:cNvSpPr/>
      </xdr:nvSpPr>
      <xdr:spPr>
        <a:xfrm>
          <a:off x="4168140" y="220980"/>
          <a:ext cx="73914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998220</xdr:colOff>
          <xdr:row>2</xdr:row>
          <xdr:rowOff>144780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송민주" refreshedDate="45986.474904745373" createdVersion="6" refreshedVersion="6" minRefreshableVersion="3" recordCount="35" xr:uid="{E8986069-44C8-4FFB-9D3C-55CCE29E464D}">
  <cacheSource type="external" connectionId="2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C15461-1AD6-4A05-83C3-6D67092720D6}" name="피벗 테이블2" cacheId="7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sd="0" x="3"/>
        <item sd="0" x="2"/>
        <item sd="0" x="1"/>
        <item sd="0" x="0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>
      <items count="15">
        <item x="3"/>
        <item x="11"/>
        <item x="12"/>
        <item x="7"/>
        <item x="9"/>
        <item x="1"/>
        <item x="4"/>
        <item x="10"/>
        <item x="0"/>
        <item x="2"/>
        <item x="6"/>
        <item x="5"/>
        <item x="8"/>
        <item x="13"/>
        <item t="default"/>
      </items>
    </pivotField>
    <pivotField dataField="1" compact="0" showAll="0" insertBlankRow="1">
      <items count="16">
        <item x="0"/>
        <item x="13"/>
        <item x="8"/>
        <item x="12"/>
        <item x="11"/>
        <item x="4"/>
        <item x="10"/>
        <item x="9"/>
        <item x="2"/>
        <item x="1"/>
        <item x="3"/>
        <item x="5"/>
        <item x="6"/>
        <item x="7"/>
        <item x="14"/>
        <item t="default"/>
      </items>
    </pivotField>
    <pivotField dataField="1" compact="0" showAll="0" insertBlankRow="1">
      <items count="13">
        <item x="4"/>
        <item x="8"/>
        <item x="7"/>
        <item x="10"/>
        <item x="9"/>
        <item x="11"/>
        <item x="0"/>
        <item x="3"/>
        <item x="2"/>
        <item x="5"/>
        <item x="1"/>
        <item x="6"/>
        <item t="default"/>
      </items>
    </pivotField>
    <pivotField compact="0" showAll="0" insertBlankRow="1"/>
    <pivotField axis="axisRow" compact="0" showAll="0" insertBlankRow="1">
      <items count="3">
        <item n="탐구형 학과" sd="0" x="0"/>
        <item n="예술관〮습형 학과" sd="0" x="1"/>
        <item t="default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4"/>
  <sheetViews>
    <sheetView topLeftCell="A10" workbookViewId="0">
      <selection activeCell="B3" sqref="B3:H27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0" t="s">
        <v>75</v>
      </c>
    </row>
    <row r="30" spans="2:8" x14ac:dyDescent="0.4">
      <c r="B30" t="b">
        <f>AND(OR($B3="문예창작과",$B3="문헌정보학과"),COUNTIF($F3:$H3,"&gt;=80"))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10</v>
      </c>
      <c r="D34" s="3">
        <v>2</v>
      </c>
      <c r="E34" s="3" t="s">
        <v>11</v>
      </c>
      <c r="F34" s="4">
        <v>88.4</v>
      </c>
      <c r="G34" s="4">
        <v>78</v>
      </c>
      <c r="H34" s="4">
        <v>99</v>
      </c>
    </row>
    <row r="35" spans="2:8" x14ac:dyDescent="0.4">
      <c r="B35" s="2" t="s">
        <v>12</v>
      </c>
      <c r="C35" s="3" t="s">
        <v>13</v>
      </c>
      <c r="D35" s="3">
        <v>3</v>
      </c>
      <c r="E35" s="3" t="s">
        <v>11</v>
      </c>
      <c r="F35" s="4">
        <v>79.3</v>
      </c>
      <c r="G35" s="4">
        <v>91</v>
      </c>
      <c r="H35" s="4">
        <v>96</v>
      </c>
    </row>
    <row r="36" spans="2:8" x14ac:dyDescent="0.4">
      <c r="B36" s="2" t="s">
        <v>7</v>
      </c>
      <c r="C36" s="3" t="s">
        <v>14</v>
      </c>
      <c r="D36" s="3">
        <v>3</v>
      </c>
      <c r="E36" s="3" t="s">
        <v>11</v>
      </c>
      <c r="F36" s="4">
        <v>97.3</v>
      </c>
      <c r="G36" s="4">
        <v>98</v>
      </c>
      <c r="H36" s="4">
        <v>82</v>
      </c>
    </row>
    <row r="37" spans="2:8" x14ac:dyDescent="0.4">
      <c r="B37" s="2" t="s">
        <v>12</v>
      </c>
      <c r="C37" s="3" t="s">
        <v>15</v>
      </c>
      <c r="D37" s="3">
        <v>2</v>
      </c>
      <c r="E37" s="3" t="s">
        <v>11</v>
      </c>
      <c r="F37" s="4">
        <v>91.5</v>
      </c>
      <c r="G37" s="4">
        <v>98</v>
      </c>
      <c r="H37" s="4">
        <v>88</v>
      </c>
    </row>
    <row r="38" spans="2:8" x14ac:dyDescent="0.4">
      <c r="B38" s="2" t="s">
        <v>7</v>
      </c>
      <c r="C38" s="3" t="s">
        <v>16</v>
      </c>
      <c r="D38" s="3">
        <v>4</v>
      </c>
      <c r="E38" s="3" t="s">
        <v>9</v>
      </c>
      <c r="F38" s="4">
        <v>81.099999999999994</v>
      </c>
      <c r="G38" s="4">
        <v>82</v>
      </c>
      <c r="H38" s="4">
        <v>82</v>
      </c>
    </row>
    <row r="39" spans="2:8" x14ac:dyDescent="0.4">
      <c r="B39" s="2" t="s">
        <v>12</v>
      </c>
      <c r="C39" s="3" t="s">
        <v>17</v>
      </c>
      <c r="D39" s="3">
        <v>3</v>
      </c>
      <c r="E39" s="3" t="s">
        <v>9</v>
      </c>
      <c r="F39" s="4">
        <v>81.099999999999994</v>
      </c>
      <c r="G39" s="4">
        <v>87</v>
      </c>
      <c r="H39" s="4">
        <v>82</v>
      </c>
    </row>
    <row r="40" spans="2:8" x14ac:dyDescent="0.4">
      <c r="B40" s="2" t="s">
        <v>12</v>
      </c>
      <c r="C40" s="3" t="s">
        <v>18</v>
      </c>
      <c r="D40" s="3">
        <v>2</v>
      </c>
      <c r="E40" s="3" t="s">
        <v>11</v>
      </c>
      <c r="F40" s="4">
        <v>94</v>
      </c>
      <c r="G40" s="4">
        <v>88</v>
      </c>
      <c r="H40" s="4">
        <v>90</v>
      </c>
    </row>
    <row r="41" spans="2:8" x14ac:dyDescent="0.4">
      <c r="B41" s="2" t="s">
        <v>7</v>
      </c>
      <c r="C41" s="3" t="s">
        <v>24</v>
      </c>
      <c r="D41" s="3">
        <v>2</v>
      </c>
      <c r="E41" s="3" t="s">
        <v>11</v>
      </c>
      <c r="F41" s="4">
        <v>72.8</v>
      </c>
      <c r="G41" s="4">
        <v>99</v>
      </c>
      <c r="H41" s="4">
        <v>80</v>
      </c>
    </row>
    <row r="42" spans="2:8" x14ac:dyDescent="0.4">
      <c r="B42" s="2" t="s">
        <v>7</v>
      </c>
      <c r="C42" s="3" t="s">
        <v>25</v>
      </c>
      <c r="D42" s="3">
        <v>2</v>
      </c>
      <c r="E42" s="3" t="s">
        <v>9</v>
      </c>
      <c r="F42" s="4">
        <v>93.3</v>
      </c>
      <c r="G42" s="4">
        <v>97</v>
      </c>
      <c r="H42" s="4">
        <v>91</v>
      </c>
    </row>
    <row r="43" spans="2:8" x14ac:dyDescent="0.4">
      <c r="B43" s="2" t="s">
        <v>7</v>
      </c>
      <c r="C43" s="3" t="s">
        <v>30</v>
      </c>
      <c r="D43" s="3">
        <v>3</v>
      </c>
      <c r="E43" s="3" t="s">
        <v>9</v>
      </c>
      <c r="F43" s="4">
        <v>91.5</v>
      </c>
      <c r="G43" s="4">
        <v>88</v>
      </c>
      <c r="H43" s="4">
        <v>88</v>
      </c>
    </row>
    <row r="44" spans="2:8" x14ac:dyDescent="0.4">
      <c r="B44" s="2" t="s">
        <v>12</v>
      </c>
      <c r="C44" s="3" t="s">
        <v>31</v>
      </c>
      <c r="D44" s="3">
        <v>2</v>
      </c>
      <c r="E44" s="3" t="s">
        <v>11</v>
      </c>
      <c r="F44" s="4">
        <v>93.5</v>
      </c>
      <c r="G44" s="4">
        <v>95</v>
      </c>
      <c r="H44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topLeftCell="A7" zoomScaleNormal="100" zoomScaleSheetLayoutView="100" workbookViewId="0">
      <selection sqref="A1:XFD1048576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abSelected="1" workbookViewId="0">
      <selection activeCell="E41" sqref="E41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7.5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 t="array" ref="H3">SUMPRODUCT($E3*70%,$F3*20%,$G3*10%)</f>
        <v>9368.9778000000024</v>
      </c>
      <c r="I3" s="3" t="str">
        <f>_xlfn.CONCAT(REPT("★",QUOTIENT(100,$E3)))</f>
        <v>★</v>
      </c>
      <c r="J3" s="3" t="str">
        <f>fn비고(E3,F3,G3,H3)</f>
        <v/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 t="array" ref="H4">SUMPRODUCT($E4*70%,$F4*20%,$G4*10%)</f>
        <v>9346.1760000000031</v>
      </c>
      <c r="I4" s="3" t="str">
        <f t="shared" ref="I4:I34" si="0">_xlfn.CONCAT(REPT("★",QUOTIENT(100,$E4)))</f>
        <v>★</v>
      </c>
      <c r="J4" s="3" t="str">
        <f t="shared" ref="J4:J34" si="1">fn비고(E4,F4,G4,H4)</f>
        <v/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 t="array" ref="H5">SUMPRODUCT($E5*70%,$F5*20%,$G5*10%)</f>
        <v>5009.5248000000001</v>
      </c>
      <c r="I5" s="3" t="str">
        <f t="shared" si="0"/>
        <v>★</v>
      </c>
      <c r="J5" s="3" t="str">
        <f t="shared" si="1"/>
        <v/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 t="array" ref="H6">SUMPRODUCT($E6*70%,$F6*20%,$G6*10%)</f>
        <v>8755.0848000000005</v>
      </c>
      <c r="I6" s="3" t="str">
        <f t="shared" si="0"/>
        <v>★</v>
      </c>
      <c r="J6" s="3" t="str">
        <f t="shared" si="1"/>
        <v/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 t="array" ref="H7">SUMPRODUCT($E7*70%,$F7*20%,$G7*10%)</f>
        <v>12864.159000000001</v>
      </c>
      <c r="I7" s="3" t="str">
        <f t="shared" si="0"/>
        <v>★</v>
      </c>
      <c r="J7" s="3" t="str">
        <f t="shared" si="1"/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 t="array" ref="H8">SUMPRODUCT($E8*70%,$F8*20%,$G8*10%)</f>
        <v>8810.9839999999986</v>
      </c>
      <c r="I8" s="3" t="str">
        <f t="shared" si="0"/>
        <v>★</v>
      </c>
      <c r="J8" s="3" t="str">
        <f t="shared" si="1"/>
        <v/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 t="array" ref="H9">SUMPRODUCT($E9*70%,$F9*20%,$G9*10%)</f>
        <v>10592.243200000003</v>
      </c>
      <c r="I9" s="3" t="str">
        <f t="shared" si="0"/>
        <v>★</v>
      </c>
      <c r="J9" s="3" t="str">
        <f t="shared" si="1"/>
        <v>성적장학금대상자</v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 t="array" ref="H10">SUMPRODUCT($E10*70%,$F10*20%,$G10*10%)</f>
        <v>5036.5952000000007</v>
      </c>
      <c r="I10" s="3" t="str">
        <f t="shared" si="0"/>
        <v>★</v>
      </c>
      <c r="J10" s="3" t="str">
        <f t="shared" si="1"/>
        <v/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 t="array" ref="H11">SUMPRODUCT($E11*70%,$F11*20%,$G11*10%)</f>
        <v>8610.8736000000008</v>
      </c>
      <c r="I11" s="3" t="str">
        <f t="shared" si="0"/>
        <v>★</v>
      </c>
      <c r="J11" s="3" t="str">
        <f t="shared" si="1"/>
        <v/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 t="array" ref="H12">SUMPRODUCT($E12*70%,$F12*20%,$G12*10%)</f>
        <v>12684.806400000003</v>
      </c>
      <c r="I12" s="3" t="str">
        <f t="shared" si="0"/>
        <v>★</v>
      </c>
      <c r="J12" s="3" t="str">
        <f t="shared" si="1"/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 t="array" ref="H13">SUMPRODUCT($E13*70%,$F13*20%,$G13*10%)</f>
        <v>9556.7472000000016</v>
      </c>
      <c r="I13" s="3" t="str">
        <f t="shared" si="0"/>
        <v>★</v>
      </c>
      <c r="J13" s="3" t="str">
        <f t="shared" si="1"/>
        <v/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 t="array" ref="H14">SUMPRODUCT($E14*70%,$F14*20%,$G14*10%)</f>
        <v>10228.764000000003</v>
      </c>
      <c r="I14" s="3" t="str">
        <f t="shared" si="0"/>
        <v>★</v>
      </c>
      <c r="J14" s="3" t="str">
        <f t="shared" si="1"/>
        <v>성적장학금대상자</v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 t="array" ref="H15">SUMPRODUCT($E15*70%,$F15*20%,$G15*10%)</f>
        <v>10422.720000000001</v>
      </c>
      <c r="I15" s="3" t="str">
        <f t="shared" si="0"/>
        <v>★</v>
      </c>
      <c r="J15" s="3" t="str">
        <f t="shared" si="1"/>
        <v>성적장학금대상자</v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 t="array" ref="H16">SUMPRODUCT($E16*70%,$F16*20%,$G16*10%)</f>
        <v>4576.264000000001</v>
      </c>
      <c r="I16" s="3" t="str">
        <f t="shared" si="0"/>
        <v>★</v>
      </c>
      <c r="J16" s="3" t="str">
        <f t="shared" si="1"/>
        <v/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 t="array" ref="H17">SUMPRODUCT($E17*70%,$F17*20%,$G17*10%)</f>
        <v>9698.7072000000007</v>
      </c>
      <c r="I17" s="3" t="str">
        <f t="shared" si="0"/>
        <v>★</v>
      </c>
      <c r="J17" s="3" t="str">
        <f t="shared" si="1"/>
        <v/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 t="array" ref="H18">SUMPRODUCT($E18*70%,$F18*20%,$G18*10%)</f>
        <v>9746.8644000000004</v>
      </c>
      <c r="I18" s="3" t="str">
        <f t="shared" si="0"/>
        <v>★</v>
      </c>
      <c r="J18" s="3" t="str">
        <f t="shared" si="1"/>
        <v>성적장학금대상자</v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 t="array" ref="H19">SUMPRODUCT($E19*70%,$F19*20%,$G19*10%)</f>
        <v>6148.7999999999993</v>
      </c>
      <c r="I19" s="3" t="str">
        <f t="shared" si="0"/>
        <v>★</v>
      </c>
      <c r="J19" s="3" t="str">
        <f t="shared" si="1"/>
        <v/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 t="array" ref="H20">SUMPRODUCT($E20*70%,$F20*20%,$G20*10%)</f>
        <v>10795.743</v>
      </c>
      <c r="I20" s="3" t="str">
        <f t="shared" si="0"/>
        <v>★</v>
      </c>
      <c r="J20" s="3" t="str">
        <f t="shared" si="1"/>
        <v>성적장학금대상자</v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 t="array" ref="H21">SUMPRODUCT($E21*70%,$F21*20%,$G21*10%)</f>
        <v>6277.3199999999988</v>
      </c>
      <c r="I21" s="3" t="str">
        <f t="shared" si="0"/>
        <v>★</v>
      </c>
      <c r="J21" s="3" t="str">
        <f t="shared" si="1"/>
        <v/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 t="array" ref="H22">SUMPRODUCT($E22*70%,$F22*20%,$G22*10%)</f>
        <v>9775.1472000000012</v>
      </c>
      <c r="I22" s="3" t="str">
        <f t="shared" si="0"/>
        <v>★</v>
      </c>
      <c r="J22" s="3" t="str">
        <f t="shared" si="1"/>
        <v/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 t="array" ref="H23">SUMPRODUCT($E23*70%,$F23*20%,$G23*10%)</f>
        <v>11529.827399999998</v>
      </c>
      <c r="I23" s="3" t="str">
        <f t="shared" si="0"/>
        <v>★</v>
      </c>
      <c r="J23" s="3" t="str">
        <f t="shared" si="1"/>
        <v>성적장학금대상자</v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 t="array" ref="H24">SUMPRODUCT($E24*70%,$F24*20%,$G24*10%)</f>
        <v>11776.699199999999</v>
      </c>
      <c r="I24" s="3" t="str">
        <f t="shared" si="0"/>
        <v>★</v>
      </c>
      <c r="J24" s="3" t="str">
        <f t="shared" si="1"/>
        <v>성적장학금대상자</v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 t="array" ref="H25">SUMPRODUCT($E25*70%,$F25*20%,$G25*10%)</f>
        <v>9078.4512000000013</v>
      </c>
      <c r="I25" s="3" t="str">
        <f t="shared" si="0"/>
        <v>★</v>
      </c>
      <c r="J25" s="3" t="str">
        <f t="shared" si="1"/>
        <v/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 t="array" ref="H26">SUMPRODUCT($E26*70%,$F26*20%,$G26*10%)</f>
        <v>6941.771200000001</v>
      </c>
      <c r="I26" s="3" t="str">
        <f t="shared" si="0"/>
        <v>★</v>
      </c>
      <c r="J26" s="3" t="str">
        <f t="shared" si="1"/>
        <v/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 t="array" ref="H27">SUMPRODUCT($E27*70%,$F27*20%,$G27*10%)</f>
        <v>5072.76</v>
      </c>
      <c r="I27" s="3" t="str">
        <f t="shared" si="0"/>
        <v>★</v>
      </c>
      <c r="J27" s="3" t="str">
        <f t="shared" si="1"/>
        <v/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 t="array" ref="H28">SUMPRODUCT($E28*70%,$F28*20%,$G28*10%)</f>
        <v>11138.624000000002</v>
      </c>
      <c r="I28" s="3" t="str">
        <f t="shared" si="0"/>
        <v>★</v>
      </c>
      <c r="J28" s="3" t="str">
        <f t="shared" si="1"/>
        <v>성적장학금대상자</v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 t="array" ref="H29">SUMPRODUCT($E29*70%,$F29*20%,$G29*10%)</f>
        <v>9920.0640000000003</v>
      </c>
      <c r="I29" s="3" t="str">
        <f t="shared" si="0"/>
        <v>★</v>
      </c>
      <c r="J29" s="3" t="str">
        <f t="shared" si="1"/>
        <v>성적장학금대상자</v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 t="array" ref="H30">SUMPRODUCT($E30*70%,$F30*20%,$G30*10%)</f>
        <v>10021.704000000002</v>
      </c>
      <c r="I30" s="3" t="str">
        <f t="shared" si="0"/>
        <v>★</v>
      </c>
      <c r="J30" s="3" t="str">
        <f t="shared" si="1"/>
        <v>성적장학금대상자</v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 t="array" ref="H31">SUMPRODUCT($E31*70%,$F31*20%,$G31*10%)</f>
        <v>11284.436800000001</v>
      </c>
      <c r="I31" s="3" t="str">
        <f t="shared" si="0"/>
        <v>★</v>
      </c>
      <c r="J31" s="3" t="str">
        <f t="shared" si="1"/>
        <v>성적장학금대상자</v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 t="array" ref="H32">SUMPRODUCT($E32*70%,$F32*20%,$G32*10%)</f>
        <v>8442.84</v>
      </c>
      <c r="I32" s="3" t="str">
        <f t="shared" si="0"/>
        <v>★</v>
      </c>
      <c r="J32" s="3" t="str">
        <f t="shared" si="1"/>
        <v/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 t="array" ref="H33">SUMPRODUCT($E33*70%,$F33*20%,$G33*10%)</f>
        <v>7466.536000000001</v>
      </c>
      <c r="I33" s="3" t="str">
        <f t="shared" si="0"/>
        <v>★</v>
      </c>
      <c r="J33" s="3" t="str">
        <f t="shared" si="1"/>
        <v/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 t="array" ref="H34">SUMPRODUCT($E34*70%,$F34*20%,$G34*10%)</f>
        <v>11454.534</v>
      </c>
      <c r="I34" s="3" t="str">
        <f t="shared" si="0"/>
        <v>★</v>
      </c>
      <c r="J34" s="3" t="str">
        <f t="shared" si="1"/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SUM(IF($D$3:$D$34=$A38,1))&amp;"명"</f>
        <v>20명</v>
      </c>
      <c r="C38" s="12">
        <f t="array" ref="C38">AVERAGE(IF(IFERROR(FIND("정보",$A$3:$A$34)&gt;=1,0)*($D$3:$D$34=$A38),$G$3:$G$34))</f>
        <v>90.875</v>
      </c>
    </row>
    <row r="39" spans="1:10" x14ac:dyDescent="0.4">
      <c r="A39" s="3" t="s">
        <v>11</v>
      </c>
      <c r="B39" s="3" t="str">
        <f t="array" ref="B39">SUM(IF($D$3:$D$34=$A39,1))&amp;"명"</f>
        <v>12명</v>
      </c>
      <c r="C39" s="12">
        <f t="array" ref="C39">AVERAGE(IF(IFERROR(FIND("정보",$A$3:$A$34)&gt;=1,0)*($D$3:$D$34=$A39),$G$3:$G$34))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I15" sqref="I15"/>
    </sheetView>
  </sheetViews>
  <sheetFormatPr defaultRowHeight="17.399999999999999" x14ac:dyDescent="0.4"/>
  <cols>
    <col min="1" max="1" width="3.5" customWidth="1"/>
    <col min="2" max="2" width="17" bestFit="1" customWidth="1"/>
    <col min="3" max="3" width="8.796875" bestFit="1" customWidth="1"/>
    <col min="4" max="4" width="16.09765625" bestFit="1" customWidth="1"/>
    <col min="5" max="6" width="7" bestFit="1" customWidth="1"/>
    <col min="7" max="7" width="6.796875" bestFit="1" customWidth="1"/>
    <col min="8" max="9" width="16.19921875" bestFit="1" customWidth="1"/>
    <col min="10" max="10" width="18.796875" bestFit="1" customWidth="1"/>
    <col min="11" max="11" width="20.796875" bestFit="1" customWidth="1"/>
    <col min="12" max="12" width="14.8984375" bestFit="1" customWidth="1"/>
  </cols>
  <sheetData>
    <row r="2" spans="2:7" x14ac:dyDescent="0.4">
      <c r="B2" s="37" t="s">
        <v>2</v>
      </c>
      <c r="C2" t="s">
        <v>76</v>
      </c>
    </row>
    <row r="4" spans="2:7" x14ac:dyDescent="0.4">
      <c r="E4" s="37" t="s">
        <v>3</v>
      </c>
    </row>
    <row r="5" spans="2:7" x14ac:dyDescent="0.4">
      <c r="B5" s="37" t="s">
        <v>78</v>
      </c>
      <c r="C5" s="37" t="s">
        <v>0</v>
      </c>
      <c r="D5" s="37" t="s">
        <v>81</v>
      </c>
      <c r="E5" t="s">
        <v>9</v>
      </c>
      <c r="F5" t="s">
        <v>11</v>
      </c>
      <c r="G5" t="s">
        <v>77</v>
      </c>
    </row>
    <row r="6" spans="2:7" x14ac:dyDescent="0.4">
      <c r="B6" t="s">
        <v>79</v>
      </c>
      <c r="E6" s="38"/>
      <c r="F6" s="38"/>
      <c r="G6" s="38"/>
    </row>
    <row r="7" spans="2:7" x14ac:dyDescent="0.4">
      <c r="D7" t="s">
        <v>82</v>
      </c>
      <c r="E7" s="38">
        <v>92.050000000000011</v>
      </c>
      <c r="F7" s="38">
        <v>89.3</v>
      </c>
      <c r="G7" s="38">
        <v>91.744444444444454</v>
      </c>
    </row>
    <row r="8" spans="2:7" x14ac:dyDescent="0.4">
      <c r="D8" t="s">
        <v>84</v>
      </c>
      <c r="E8" s="38">
        <v>89</v>
      </c>
      <c r="F8" s="38">
        <v>95.5</v>
      </c>
      <c r="G8" s="38">
        <v>89.722222222222229</v>
      </c>
    </row>
    <row r="9" spans="2:7" x14ac:dyDescent="0.4">
      <c r="D9" t="s">
        <v>86</v>
      </c>
      <c r="E9" s="38">
        <v>90.1875</v>
      </c>
      <c r="F9" s="38">
        <v>85.5</v>
      </c>
      <c r="G9" s="38">
        <v>89.666666666666671</v>
      </c>
    </row>
    <row r="10" spans="2:7" x14ac:dyDescent="0.4">
      <c r="E10" s="38"/>
      <c r="F10" s="38"/>
      <c r="G10" s="38"/>
    </row>
    <row r="11" spans="2:7" x14ac:dyDescent="0.4">
      <c r="B11" t="s">
        <v>80</v>
      </c>
      <c r="E11" s="38"/>
      <c r="F11" s="38"/>
      <c r="G11" s="38"/>
    </row>
    <row r="12" spans="2:7" x14ac:dyDescent="0.4">
      <c r="D12" t="s">
        <v>82</v>
      </c>
      <c r="E12" s="38">
        <v>94.616666666666674</v>
      </c>
      <c r="F12" s="38">
        <v>89.818181818181827</v>
      </c>
      <c r="G12" s="38">
        <v>91.511764705882342</v>
      </c>
    </row>
    <row r="13" spans="2:7" x14ac:dyDescent="0.4">
      <c r="D13" t="s">
        <v>84</v>
      </c>
      <c r="E13" s="38">
        <v>91.833333333333329</v>
      </c>
      <c r="F13" s="38">
        <v>89</v>
      </c>
      <c r="G13" s="38">
        <v>90</v>
      </c>
    </row>
    <row r="14" spans="2:7" x14ac:dyDescent="0.4">
      <c r="D14" t="s">
        <v>86</v>
      </c>
      <c r="E14" s="38">
        <v>92.333333333333329</v>
      </c>
      <c r="F14" s="38">
        <v>92.36363636363636</v>
      </c>
      <c r="G14" s="38">
        <v>92.352941176470594</v>
      </c>
    </row>
    <row r="15" spans="2:7" x14ac:dyDescent="0.4">
      <c r="E15" s="38"/>
      <c r="F15" s="38"/>
      <c r="G15" s="38"/>
    </row>
    <row r="16" spans="2:7" x14ac:dyDescent="0.4">
      <c r="B16" t="s">
        <v>83</v>
      </c>
      <c r="E16" s="38">
        <v>92.750000000000014</v>
      </c>
      <c r="F16" s="38">
        <v>89.738461538461536</v>
      </c>
      <c r="G16" s="38">
        <v>91.631428571428572</v>
      </c>
    </row>
    <row r="17" spans="2:7" x14ac:dyDescent="0.4">
      <c r="B17" t="s">
        <v>85</v>
      </c>
      <c r="E17" s="38">
        <v>89.772727272727266</v>
      </c>
      <c r="F17" s="38">
        <v>90</v>
      </c>
      <c r="G17" s="38">
        <v>89.857142857142861</v>
      </c>
    </row>
    <row r="18" spans="2:7" x14ac:dyDescent="0.4">
      <c r="B18" t="s">
        <v>87</v>
      </c>
      <c r="E18" s="38">
        <v>90.772727272727266</v>
      </c>
      <c r="F18" s="38">
        <v>91.307692307692307</v>
      </c>
      <c r="G18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B12" sqref="B12:F16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15F96E34-6B4C-4B62-BD1D-9A5A3DE68B98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7" workbookViewId="0">
      <selection activeCell="L26" sqref="L26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J14" sqref="J14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D5:G30">
    <cfRule type="dataBar" priority="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{7E6AC4CC-A0B4-4CD7-A1EB-E2501187318C}</x14:id>
        </ext>
      </extLst>
    </cfRule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{4DF450F5-1F99-47EB-88BA-98B6B67FE01B}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{1D79D461-2EA9-42AD-A6DC-24C4D1284447}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E6AC4CC-A0B4-4CD7-A1EB-E2501187318C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4DF450F5-1F99-47EB-88BA-98B6B67FE01B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1D79D461-2EA9-42AD-A6DC-24C4D1284447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D5:G30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B10" sqref="B10"/>
    </sheetView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송민주</cp:lastModifiedBy>
  <dcterms:created xsi:type="dcterms:W3CDTF">2023-08-09T00:13:15Z</dcterms:created>
  <dcterms:modified xsi:type="dcterms:W3CDTF">2025-11-25T03:12:45Z</dcterms:modified>
</cp:coreProperties>
</file>