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win10\Documents\2025_기출문제집_컴활1급실기_학습자료_241206 update\02 최신기출유형\02회\"/>
    </mc:Choice>
  </mc:AlternateContent>
  <xr:revisionPtr revIDLastSave="0" documentId="13_ncr:1_{C5D7E0CA-ABD6-4391-A5F8-30592F1388FA}" xr6:coauthVersionLast="47" xr6:coauthVersionMax="47" xr10:uidLastSave="{00000000-0000-0000-0000-000000000000}"/>
  <bookViews>
    <workbookView xWindow="-120" yWindow="-120" windowWidth="29040" windowHeight="15840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2" hidden="1">계산작업!$A$2:$J$34</definedName>
    <definedName name="_xlnm._FilterDatabase" localSheetId="0" hidden="1">'기본작업-1'!$B$2:$H$27</definedName>
    <definedName name="_xleta.OR" hidden="1" xlm="1">#NAME?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3" l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B39" i="3" a="1"/>
  <c r="B39" i="3" s="1"/>
  <c r="B38" i="3" a="1"/>
  <c r="B38" i="3" s="1"/>
  <c r="B30" i="1"/>
  <c r="B12" i="5" l="1"/>
  <c r="C6" i="5"/>
  <c r="C39" i="3" l="1" a="1"/>
  <c r="C39" i="3" s="1"/>
  <c r="C38" i="3" a="1"/>
  <c r="C38" i="3" s="1"/>
  <c r="H4" i="3" a="1"/>
  <c r="H4" i="3" s="1"/>
  <c r="H5" i="3" a="1"/>
  <c r="H5" i="3"/>
  <c r="H6" i="3" a="1"/>
  <c r="H6" i="3" s="1"/>
  <c r="H7" i="3" a="1"/>
  <c r="H7" i="3"/>
  <c r="H8" i="3" a="1"/>
  <c r="H8" i="3" s="1"/>
  <c r="H9" i="3" a="1"/>
  <c r="H9" i="3"/>
  <c r="H10" i="3" a="1"/>
  <c r="H10" i="3" s="1"/>
  <c r="H11" i="3" a="1"/>
  <c r="H11" i="3"/>
  <c r="H12" i="3" a="1"/>
  <c r="H12" i="3" s="1"/>
  <c r="H13" i="3" a="1"/>
  <c r="H13" i="3"/>
  <c r="H14" i="3" a="1"/>
  <c r="H14" i="3" s="1"/>
  <c r="H15" i="3" a="1"/>
  <c r="H15" i="3"/>
  <c r="H16" i="3" a="1"/>
  <c r="H16" i="3" s="1"/>
  <c r="H17" i="3" a="1"/>
  <c r="H17" i="3"/>
  <c r="H18" i="3" a="1"/>
  <c r="H18" i="3" s="1"/>
  <c r="H19" i="3" a="1"/>
  <c r="H19" i="3"/>
  <c r="H20" i="3" a="1"/>
  <c r="H20" i="3" s="1"/>
  <c r="H21" i="3" a="1"/>
  <c r="H21" i="3"/>
  <c r="H22" i="3" a="1"/>
  <c r="H22" i="3" s="1"/>
  <c r="H23" i="3" a="1"/>
  <c r="H23" i="3"/>
  <c r="H24" i="3" a="1"/>
  <c r="H24" i="3" s="1"/>
  <c r="H25" i="3" a="1"/>
  <c r="H25" i="3"/>
  <c r="H26" i="3" a="1"/>
  <c r="H26" i="3" s="1"/>
  <c r="H27" i="3" a="1"/>
  <c r="H27" i="3"/>
  <c r="H28" i="3" a="1"/>
  <c r="H28" i="3" s="1"/>
  <c r="H29" i="3" a="1"/>
  <c r="H29" i="3"/>
  <c r="H30" i="3" a="1"/>
  <c r="H30" i="3" s="1"/>
  <c r="H31" i="3" a="1"/>
  <c r="H31" i="3"/>
  <c r="H32" i="3" a="1"/>
  <c r="H32" i="3" s="1"/>
  <c r="H33" i="3" a="1"/>
  <c r="H33" i="3" s="1"/>
  <c r="H34" i="3" a="1"/>
  <c r="H34" i="3" s="1"/>
  <c r="H3" i="3" a="1"/>
  <c r="H3" i="3" s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J4" i="3" a="1"/>
  <c r="J24" i="3" a="1"/>
  <c r="J34" i="3" a="1"/>
  <c r="J5" i="3" a="1"/>
  <c r="J7" i="3" a="1"/>
  <c r="J9" i="3" a="1"/>
  <c r="J11" i="3" a="1"/>
  <c r="J13" i="3" a="1"/>
  <c r="J15" i="3" a="1"/>
  <c r="J17" i="3" a="1"/>
  <c r="J19" i="3" a="1"/>
  <c r="J21" i="3" a="1"/>
  <c r="J23" i="3" a="1"/>
  <c r="J25" i="3" a="1"/>
  <c r="J27" i="3" a="1"/>
  <c r="J29" i="3" a="1"/>
  <c r="J31" i="3" a="1"/>
  <c r="J33" i="3" a="1"/>
  <c r="J6" i="3" a="1"/>
  <c r="J8" i="3" a="1"/>
  <c r="J10" i="3" a="1"/>
  <c r="J12" i="3" a="1"/>
  <c r="J14" i="3" a="1"/>
  <c r="J16" i="3" a="1"/>
  <c r="J18" i="3" a="1"/>
  <c r="J20" i="3" a="1"/>
  <c r="J22" i="3" a="1"/>
  <c r="J26" i="3" a="1"/>
  <c r="J28" i="3" a="1"/>
  <c r="J30" i="3" a="1"/>
  <c r="J32" i="3" a="1"/>
  <c r="J3" i="3" a="1"/>
  <c r="J32" i="3" l="1"/>
  <c r="J30" i="3"/>
  <c r="J28" i="3"/>
  <c r="J26" i="3"/>
  <c r="J22" i="3"/>
  <c r="J20" i="3"/>
  <c r="J18" i="3"/>
  <c r="J16" i="3"/>
  <c r="J14" i="3"/>
  <c r="J12" i="3"/>
  <c r="J10" i="3"/>
  <c r="J8" i="3"/>
  <c r="J6" i="3"/>
  <c r="J33" i="3"/>
  <c r="J31" i="3"/>
  <c r="J29" i="3"/>
  <c r="J27" i="3"/>
  <c r="J25" i="3"/>
  <c r="J23" i="3"/>
  <c r="J21" i="3"/>
  <c r="J19" i="3"/>
  <c r="J17" i="3"/>
  <c r="J15" i="3"/>
  <c r="J13" i="3"/>
  <c r="J11" i="3"/>
  <c r="J9" i="3"/>
  <c r="J7" i="3"/>
  <c r="J5" i="3"/>
  <c r="J34" i="3"/>
  <c r="J24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03FE4B5-AAD6-4FA4-B9AD-7565427B51C4}" name="MS Access Database_Query" type="1" refreshedVersion="8" background="1">
    <dbPr connection="DSN=MS Access Database;DBQ=C:\Users\win10\Documents\2025_기출문제집_컴활1급실기_학습자료_241206 update\02 최신기출유형\02회\학과별성적.accdb;DefaultDir=C:\Users\win10\Documents\2025_기출문제집_컴활1급실기_학습자료_241206 update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문과계열 문과계열_x000d__x000a_WHERE (문과계열.총점&gt;=85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<sst xmlns="http://schemas.openxmlformats.org/spreadsheetml/2006/main" count="436" uniqueCount="88">
  <si>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</si>
  <si>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</si>
  <si>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</si>
  <si>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</si>
  <si>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</si>
  <si>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</si>
  <si>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</si>
  <si>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</si>
  <si>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</si>
  <si>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</si>
  <si>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</si>
  <si>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</si>
  <si>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</si>
  <si>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</si>
  <si>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</si>
  <si>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</si>
  <si>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</si>
  <si>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</si>
  <si>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</si>
  <si>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</si>
  <si>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</si>
  <si>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</si>
  <si>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</si>
  <si>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</si>
  <si>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</si>
  <si>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</si>
  <si>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</si>
  <si>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</si>
  <si>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</si>
  <si>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</si>
  <si>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</si>
  <si>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</si>
  <si>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</si>
  <si>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</si>
  <si>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</si>
  <si>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</si>
  <si>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</si>
  <si>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</si>
  <si>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</si>
  <si>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</si>
  <si>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</si>
  <si>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</si>
  <si>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</si>
  <si>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</si>
  <si>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</si>
  <si>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</si>
  <si>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</si>
  <si>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</si>
  <si>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</si>
  <si>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</si>
  <si>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</si>
  <si>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</si>
  <si>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</si>
  <si>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</si>
  <si>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</si>
  <si>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</si>
  <si>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</si>
  <si>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</si>
  <si>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</si>
  <si>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</si>
  <si>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</si>
  <si>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</si>
  <si>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</si>
  <si>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</si>
  <si>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</si>
  <si>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</si>
  <si>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</si>
  <si>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</si>
  <si>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</si>
  <si>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</si>
  <si>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</si>
  <si>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</si>
  <si>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</si>
  <si>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</si>
  <si>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</si>
  <si>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</si>
  <si>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(모두)</t>
  </si>
  <si>
    <t>총합계</t>
  </si>
  <si>
    <t>값</t>
  </si>
  <si>
    <t>학과명2</t>
  </si>
  <si>
    <t>탐구형 학과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</si>
  <si>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</si>
  <si>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</si>
  <si>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</si>
  <si>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</si>
  <si>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</si>
  <si>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</si>
  <si>
    <t>예술·관습형 학과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</si>
</sst>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8" formatCode="[Red][&gt;=95]&quot;A+&quot;\(0.0\);[&gt;=90]&quot;A&quot;;&quot;&quot;;[Blue]@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7" fillId="0" borderId="0" xfId="0" applyFont="1">
      <alignment vertical="center"/>
    </xf>
    <xf numFmtId="178" fontId="4" fillId="0" borderId="15" xfId="1" applyNumberFormat="1" applyFont="1" applyBorder="1" applyAlignment="1">
      <alignment horizontal="center" wrapText="1"/>
    </xf>
    <xf numFmtId="178" fontId="4" fillId="0" borderId="16" xfId="1" applyNumberFormat="1" applyFont="1" applyBorder="1" applyAlignment="1">
      <alignment horizontal="center" wrapText="1"/>
    </xf>
    <xf numFmtId="178" fontId="4" fillId="0" borderId="18" xfId="1" applyNumberFormat="1" applyFont="1" applyBorder="1" applyAlignment="1">
      <alignment horizontal="center" wrapText="1"/>
    </xf>
    <xf numFmtId="178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2">
    <dxf>
      <font>
        <b/>
        <i/>
      </font>
      <fill>
        <patternFill>
          <bgColor rgb="FF0070C0"/>
        </patternFill>
      </fill>
    </dxf>
    <dxf>
      <font>
        <b/>
        <i/>
        <color rgb="FF0070C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43402202-DBA5-07A5-3D05-4C94A3569F0E}"/>
            </a:ext>
          </a:extLst>
        </xdr:cNvPr>
        <xdr:cNvSpPr/>
      </xdr:nvSpPr>
      <xdr:spPr>
        <a:xfrm>
          <a:off x="3514725" y="209550"/>
          <a:ext cx="6667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1CA0A477-5886-AAE9-DC5D-2A802F7060D1}"/>
            </a:ext>
          </a:extLst>
        </xdr:cNvPr>
        <xdr:cNvSpPr/>
      </xdr:nvSpPr>
      <xdr:spPr>
        <a:xfrm>
          <a:off x="4181475" y="209550"/>
          <a:ext cx="7429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0</xdr:row>
          <xdr:rowOff>171450</xdr:rowOff>
        </xdr:from>
        <xdr:to>
          <xdr:col>8</xdr:col>
          <xdr:colOff>1000125</xdr:colOff>
          <xdr:row>2</xdr:row>
          <xdr:rowOff>142875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dows 사용자" refreshedDate="45981.836167939815" backgroundQuery="1" createdVersion="8" refreshedVersion="8" minRefreshableVersion="3" recordCount="35" xr:uid="{2FA5C84D-B052-441C-B363-B6B75F20817F}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1"/>
          <x v="1"/>
          <x v="0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D15D112-E9D8-4116-BC72-2650DEE7F102}" name="피벗 테이블2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8" firstHeaderRow="1" firstDataRow="2" firstDataCol="3" rowPageCount="1" colPageCount="1"/>
  <pivotFields count="8">
    <pivotField axis="axisRow" compact="0" showAll="0" insertBlankRow="1">
      <items count="5">
        <item x="3"/>
        <item x="2"/>
        <item x="1"/>
        <item x="0"/>
        <item t="default"/>
      </items>
    </pivotField>
    <pivotField axis="axisPage" compact="0" showAll="0" insertBlankRow="1">
      <items count="4">
        <item x="1"/>
        <item x="0"/>
        <item x="2"/>
        <item t="default"/>
      </items>
    </pivotField>
    <pivotField axis="axisCol" compact="0" showAll="0" insertBlankRow="1">
      <items count="3">
        <item x="0"/>
        <item x="1"/>
        <item t="default"/>
      </items>
    </pivotField>
    <pivotField dataField="1" compact="0" showAll="0" insertBlankRow="1"/>
    <pivotField dataField="1" compact="0" showAll="0" insertBlankRow="1"/>
    <pivotField dataField="1" compact="0" showAll="0" insertBlankRow="1"/>
    <pivotField compact="0" showAll="0" insertBlankRow="1"/>
    <pivotField axis="axisRow" compact="0" showAll="0" insertBlankRow="1">
      <items count="3">
        <item n="탐구형 학과" sd="0" x="0"/>
        <item n="예술·관습형 학과" sd="0" x="1"/>
        <item t="default"/>
      </items>
    </pivotField>
  </pivotFields>
  <rowFields count="3">
    <field x="7"/>
    <field x="0"/>
    <field x="-2"/>
  </rowFields>
  <rowItems count="13">
    <i>
      <x/>
    </i>
    <i r="2">
      <x/>
    </i>
    <i r="2" i="1">
      <x v="1"/>
    </i>
    <i r="2" i="2">
      <x v="2"/>
    </i>
    <i t="blank">
      <x/>
    </i>
    <i>
      <x v="1"/>
    </i>
    <i r="2">
      <x/>
    </i>
    <i r="2" i="1">
      <x v="1"/>
    </i>
    <i r="2" i="2">
      <x v="2"/>
    </i>
    <i t="blank">
      <x v="1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7" baseItem="0" numFmtId="176"/>
    <dataField name="평균 : 어학테스트" fld="4" subtotal="average" baseField="7" baseItem="0" numFmtId="176"/>
    <dataField name="평균 : 면접" fld="5" subtotal="average" baseField="7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workbookViewId="0">
      <selection activeCell="L17" sqref="L17"/>
    </sheetView>
  </sheetViews>
  <sheetFormatPr defaultRowHeight="16.5" x14ac:dyDescent="0.3"/>
  <cols>
    <col min="1" max="1" width="2.875" customWidth="1"/>
    <col min="2" max="2" width="13" bestFit="1" customWidth="1"/>
    <col min="3" max="3" width="7.125" bestFit="1" customWidth="1"/>
    <col min="4" max="4" width="4.75" customWidth="1"/>
    <col min="5" max="5" width="5.125" customWidth="1"/>
    <col min="7" max="7" width="11" bestFit="1" customWidth="1"/>
    <col min="8" max="8" width="5.75" customWidth="1"/>
  </cols>
  <sheetData>
    <row r="2" spans="2:8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3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3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3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3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3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3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3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3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3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3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3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3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3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3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3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3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3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3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3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3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3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3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3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3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3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3">
      <c r="B29" s="30" t="s">
        <v>75</v>
      </c>
    </row>
    <row r="30" spans="2:8" x14ac:dyDescent="0.3">
      <c r="B30" t="b">
        <f>AND(OR(B3="문예창작과",B3="문헌정보학과"),COUNTIF(F3:H3,"&gt;=80")=3)</f>
        <v>1</v>
      </c>
    </row>
    <row r="32" spans="2:8" x14ac:dyDescent="0.3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3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3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3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3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3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3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3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3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3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1" priority="1">
      <formula>AND($E3="남", LARGE($H$3:$H$27,10)&lt;=$H3)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Normal="100" zoomScaleSheetLayoutView="100" workbookViewId="0">
      <selection activeCell="M14" sqref="M14"/>
    </sheetView>
  </sheetViews>
  <sheetFormatPr defaultRowHeight="16.5" x14ac:dyDescent="0.3"/>
  <cols>
    <col min="1" max="1" width="4.25" customWidth="1"/>
    <col min="2" max="2" width="13" bestFit="1" customWidth="1"/>
    <col min="3" max="5" width="7.375" customWidth="1"/>
    <col min="6" max="6" width="10.25" customWidth="1"/>
    <col min="7" max="7" width="12.125" customWidth="1"/>
    <col min="8" max="8" width="7.375" customWidth="1"/>
    <col min="9" max="9" width="8.375" customWidth="1"/>
  </cols>
  <sheetData>
    <row r="2" spans="2:9" x14ac:dyDescent="0.3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3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3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3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3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3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3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3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3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3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3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3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3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3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3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3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3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3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3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3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3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3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3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3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3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3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3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workbookViewId="0">
      <selection activeCell="I3" sqref="I3:I34"/>
    </sheetView>
  </sheetViews>
  <sheetFormatPr defaultRowHeight="16.5" x14ac:dyDescent="0.3"/>
  <cols>
    <col min="1" max="1" width="13" bestFit="1" customWidth="1"/>
    <col min="2" max="2" width="7.125" bestFit="1" customWidth="1"/>
    <col min="3" max="3" width="9.625" bestFit="1" customWidth="1"/>
    <col min="4" max="4" width="6.25" customWidth="1"/>
    <col min="6" max="6" width="11" bestFit="1" customWidth="1"/>
    <col min="7" max="7" width="7.125" customWidth="1"/>
    <col min="8" max="8" width="7.5" customWidth="1"/>
    <col min="9" max="9" width="21.375" bestFit="1" customWidth="1"/>
    <col min="10" max="10" width="17.25" bestFit="1" customWidth="1"/>
  </cols>
  <sheetData>
    <row r="1" spans="1:10" x14ac:dyDescent="0.3">
      <c r="A1" t="s">
        <v>52</v>
      </c>
    </row>
    <row r="2" spans="1:10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3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 t="array" ref="H3">SUMPRODUCT(E3:G3,{0.7,0.2,0.1})</f>
        <v>82.61</v>
      </c>
      <c r="I3" s="3" t="str">
        <f>_xlfn.CONCAT(REPT("★",QUOTIENT(E3,10)),REPT("☆",10-QUOTIENT(E3,10)))</f>
        <v>★★★★★★★☆☆☆</v>
      </c>
      <c r="J3" s="3" t="str" cm="1">
        <f t="array" ref="J3">fn비고(E3,F3,G3,H3)</f>
        <v/>
      </c>
    </row>
    <row r="4" spans="1:10" x14ac:dyDescent="0.3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 t="array" ref="H4">SUMPRODUCT(E4:G4,{0.7,0.2,0.1})</f>
        <v>90.85</v>
      </c>
      <c r="I4" s="3" t="str">
        <f t="shared" ref="I4:I34" si="0">_xlfn.CONCAT(REPT("★",QUOTIENT(E4,10)),REPT("☆",10-QUOTIENT(E4,10)))</f>
        <v>★★★★★★★★★☆</v>
      </c>
      <c r="J4" s="3" t="str" cm="1">
        <f t="array" ref="J4">fn비고(E4,F4,G4,H4)</f>
        <v/>
      </c>
    </row>
    <row r="5" spans="1:10" x14ac:dyDescent="0.3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 t="array" ref="H5">SUMPRODUCT(E5:G5,{0.7,0.2,0.1})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/>
      </c>
    </row>
    <row r="6" spans="1:10" x14ac:dyDescent="0.3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 t="array" ref="H6">SUMPRODUCT(E6:G6,{0.7,0.2,0.1})</f>
        <v>84.22</v>
      </c>
      <c r="I6" s="3" t="str">
        <f t="shared" si="0"/>
        <v>★★★★★★★★☆☆</v>
      </c>
      <c r="J6" s="3" t="str" cm="1">
        <f t="array" ref="J6">fn비고(E6,F6,G6,H6)</f>
        <v/>
      </c>
    </row>
    <row r="7" spans="1:10" x14ac:dyDescent="0.3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 t="array" ref="H7">SUMPRODUCT(E7:G7,{0.7,0.2,0.1})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3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 t="array" ref="H8">SUMPRODUCT(E8:G8,{0.7,0.2,0.1})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/>
      </c>
    </row>
    <row r="9" spans="1:10" x14ac:dyDescent="0.3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 t="array" ref="H9">SUMPRODUCT(E9:G9,{0.7,0.2,0.1})</f>
        <v>94.79</v>
      </c>
      <c r="I9" s="3" t="str">
        <f t="shared" si="0"/>
        <v>★★★★★★★★★☆</v>
      </c>
      <c r="J9" s="3" t="str" cm="1">
        <f t="array" ref="J9">fn비고(E9,F9,G9,H9)</f>
        <v/>
      </c>
    </row>
    <row r="10" spans="1:10" x14ac:dyDescent="0.3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 t="array" ref="H10">SUMPRODUCT(E10:G10,{0.7,0.2,0.1})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/>
      </c>
    </row>
    <row r="11" spans="1:10" x14ac:dyDescent="0.3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 t="array" ref="H11">SUMPRODUCT(E11:G11,{0.7,0.2,0.1})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/>
      </c>
    </row>
    <row r="12" spans="1:10" x14ac:dyDescent="0.3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 t="array" ref="H12">SUMPRODUCT(E12:G12,{0.7,0.2,0.1})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3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 t="array" ref="H13">SUMPRODUCT(E13:G13,{0.7,0.2,0.1})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/>
      </c>
    </row>
    <row r="14" spans="1:10" x14ac:dyDescent="0.3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 t="array" ref="H14">SUMPRODUCT(E14:G14,{0.7,0.2,0.1})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/>
      </c>
    </row>
    <row r="15" spans="1:10" x14ac:dyDescent="0.3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 t="array" ref="H15">SUMPRODUCT(E15:G15,{0.7,0.2,0.1})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/>
      </c>
    </row>
    <row r="16" spans="1:10" x14ac:dyDescent="0.3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 t="array" ref="H16">SUMPRODUCT(E16:G16,{0.7,0.2,0.1})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/>
      </c>
    </row>
    <row r="17" spans="1:10" x14ac:dyDescent="0.3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 t="array" ref="H17">SUMPRODUCT(E17:G17,{0.7,0.2,0.1})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/>
      </c>
    </row>
    <row r="18" spans="1:10" x14ac:dyDescent="0.3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 t="array" ref="H18">SUMPRODUCT(E18:G18,{0.7,0.2,0.1})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/>
      </c>
    </row>
    <row r="19" spans="1:10" x14ac:dyDescent="0.3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 t="array" ref="H19">SUMPRODUCT(E19:G19,{0.7,0.2,0.1})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/>
      </c>
    </row>
    <row r="20" spans="1:10" x14ac:dyDescent="0.3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 t="array" ref="H20">SUMPRODUCT(E20:G20,{0.7,0.2,0.1})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/>
      </c>
    </row>
    <row r="21" spans="1:10" x14ac:dyDescent="0.3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 t="array" ref="H21">SUMPRODUCT(E21:G21,{0.7,0.2,0.1})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/>
      </c>
    </row>
    <row r="22" spans="1:10" x14ac:dyDescent="0.3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 t="array" ref="H22">SUMPRODUCT(E22:G22,{0.7,0.2,0.1})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/>
      </c>
    </row>
    <row r="23" spans="1:10" x14ac:dyDescent="0.3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 t="array" ref="H23">SUMPRODUCT(E23:G23,{0.7,0.2,0.1})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/>
      </c>
    </row>
    <row r="24" spans="1:10" x14ac:dyDescent="0.3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 t="array" ref="H24">SUMPRODUCT(E24:G24,{0.7,0.2,0.1})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/>
      </c>
    </row>
    <row r="25" spans="1:10" x14ac:dyDescent="0.3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 t="array" ref="H25">SUMPRODUCT(E25:G25,{0.7,0.2,0.1})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/>
      </c>
    </row>
    <row r="26" spans="1:10" x14ac:dyDescent="0.3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 t="array" ref="H26">SUMPRODUCT(E26:G26,{0.7,0.2,0.1})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/>
      </c>
    </row>
    <row r="27" spans="1:10" x14ac:dyDescent="0.3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 t="array" ref="H27">SUMPRODUCT(E27:G27,{0.7,0.2,0.1})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/>
      </c>
    </row>
    <row r="28" spans="1:10" x14ac:dyDescent="0.3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 t="array" ref="H28">SUMPRODUCT(E28:G28,{0.7,0.2,0.1})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/>
      </c>
    </row>
    <row r="29" spans="1:10" x14ac:dyDescent="0.3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 t="array" ref="H29">SUMPRODUCT(E29:G29,{0.7,0.2,0.1})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/>
      </c>
    </row>
    <row r="30" spans="1:10" x14ac:dyDescent="0.3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 t="array" ref="H30">SUMPRODUCT(E30:G30,{0.7,0.2,0.1})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/>
      </c>
    </row>
    <row r="31" spans="1:10" x14ac:dyDescent="0.3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 t="array" ref="H31">SUMPRODUCT(E31:G31,{0.7,0.2,0.1})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/>
      </c>
    </row>
    <row r="32" spans="1:10" x14ac:dyDescent="0.3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 t="array" ref="H32">SUMPRODUCT(E32:G32,{0.7,0.2,0.1})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/>
      </c>
    </row>
    <row r="33" spans="1:10" x14ac:dyDescent="0.3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 t="array" ref="H33">SUMPRODUCT(E33:G33,{0.7,0.2,0.1})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/>
      </c>
    </row>
    <row r="34" spans="1:10" x14ac:dyDescent="0.3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 t="array" ref="H34">SUMPRODUCT(E34:G34,{0.7,0.2,0.1})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3">
      <c r="A36" t="s">
        <v>62</v>
      </c>
    </row>
    <row r="37" spans="1:10" x14ac:dyDescent="0.3">
      <c r="A37" s="3" t="s">
        <v>3</v>
      </c>
      <c r="B37" s="1" t="s">
        <v>63</v>
      </c>
      <c r="C37" s="1" t="s">
        <v>64</v>
      </c>
    </row>
    <row r="38" spans="1:10" x14ac:dyDescent="0.3">
      <c r="A38" s="3" t="s">
        <v>9</v>
      </c>
      <c r="B38" s="3" t="str">
        <f t="array" ref="B38">SUM(IF($D$3:$D$34=A38,1))&amp;"명"</f>
        <v>20명</v>
      </c>
      <c r="C38" s="12">
        <f t="array" ref="C38">AVERAGE(IF(($D$3:$D$34=A38)*IFERROR((FIND("정보",$A$3:$A$34)&gt;=1),FALSE),$G$3:$G$34))</f>
        <v>90.875</v>
      </c>
    </row>
    <row r="39" spans="1:10" x14ac:dyDescent="0.3">
      <c r="A39" s="3" t="s">
        <v>11</v>
      </c>
      <c r="B39" s="3" t="str">
        <f t="array" ref="B39">SUM(IF($D$3:$D$34=A39,1))&amp;"명"</f>
        <v>12명</v>
      </c>
      <c r="C39" s="12">
        <f t="array" ref="C39">AVERAGE(IF(($D$3:$D$34=A39)*IFERROR((FIND("정보",$A$3:$A$34)&gt;=1),FALSE),$G$3:$G$34))</f>
        <v>92.2</v>
      </c>
    </row>
  </sheetData>
  <autoFilter ref="A2:J34" xr:uid="{3F8913E8-7C71-42D0-BF95-AEC6D526450A}"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H18"/>
  <sheetViews>
    <sheetView tabSelected="1" topLeftCell="A4" workbookViewId="0">
      <selection activeCell="E7" sqref="E7"/>
    </sheetView>
  </sheetViews>
  <sheetFormatPr defaultRowHeight="16.5" x14ac:dyDescent="0.3"/>
  <cols>
    <col min="1" max="1" width="3.5" customWidth="1"/>
    <col min="2" max="2" width="22.125" bestFit="1" customWidth="1"/>
    <col min="3" max="4" width="16.875" bestFit="1" customWidth="1"/>
    <col min="5" max="6" width="7.5" bestFit="1" customWidth="1"/>
    <col min="7" max="7" width="7.375" bestFit="1" customWidth="1"/>
    <col min="8" max="8" width="17.375" bestFit="1" customWidth="1"/>
    <col min="9" max="9" width="20.125" bestFit="1" customWidth="1"/>
    <col min="10" max="10" width="22.125" bestFit="1" customWidth="1"/>
    <col min="11" max="11" width="15.875" bestFit="1" customWidth="1"/>
  </cols>
  <sheetData>
    <row r="2" spans="2:8" x14ac:dyDescent="0.3">
      <c r="B2" s="37" t="s">
        <v>2</v>
      </c>
      <c r="C2" t="s">
        <v>76</v>
      </c>
    </row>
    <row r="4" spans="2:8" x14ac:dyDescent="0.3">
      <c r="E4" s="37" t="s">
        <v>3</v>
      </c>
    </row>
    <row r="5" spans="2:8" x14ac:dyDescent="0.3">
      <c r="B5" s="37" t="s">
        <v>79</v>
      </c>
      <c r="C5" s="37" t="s">
        <v>0</v>
      </c>
      <c r="D5" s="37" t="s">
        <v>78</v>
      </c>
      <c r="E5" t="s">
        <v>9</v>
      </c>
      <c r="F5" t="s">
        <v>11</v>
      </c>
      <c r="G5" t="s">
        <v>77</v>
      </c>
    </row>
    <row r="6" spans="2:8" x14ac:dyDescent="0.3">
      <c r="B6" t="s">
        <v>80</v>
      </c>
      <c r="E6" s="38"/>
      <c r="F6" s="38"/>
      <c r="G6" s="38"/>
    </row>
    <row r="7" spans="2:8" x14ac:dyDescent="0.3">
      <c r="D7" t="s">
        <v>81</v>
      </c>
      <c r="E7" s="38">
        <v>94.836363636363643</v>
      </c>
      <c r="F7" s="38">
        <v>89.04285714285713</v>
      </c>
      <c r="G7" s="38">
        <v>92.583333333333314</v>
      </c>
    </row>
    <row r="8" spans="2:8" x14ac:dyDescent="0.3">
      <c r="D8" t="s">
        <v>83</v>
      </c>
      <c r="E8" s="38">
        <v>92</v>
      </c>
      <c r="F8" s="38">
        <v>87.142857142857139</v>
      </c>
      <c r="G8" s="38">
        <v>90.111111111111114</v>
      </c>
    </row>
    <row r="9" spans="2:8" x14ac:dyDescent="0.3">
      <c r="D9" t="s">
        <v>85</v>
      </c>
      <c r="E9" s="38">
        <v>90.545454545454547</v>
      </c>
      <c r="F9" s="38">
        <v>91.285714285714292</v>
      </c>
      <c r="G9" s="38">
        <v>90.833333333333329</v>
      </c>
    </row>
    <row r="10" spans="2:8" x14ac:dyDescent="0.3">
      <c r="E10" s="38"/>
      <c r="F10" s="38"/>
      <c r="G10" s="38"/>
    </row>
    <row r="11" spans="2:8" x14ac:dyDescent="0.3">
      <c r="B11" t="s">
        <v>87</v>
      </c>
      <c r="E11" s="38"/>
      <c r="F11" s="38"/>
      <c r="G11" s="38"/>
      <c r="H11" s="39"/>
    </row>
    <row r="12" spans="2:8" x14ac:dyDescent="0.3">
      <c r="D12" t="s">
        <v>81</v>
      </c>
      <c r="E12" s="38">
        <v>90.663636363636357</v>
      </c>
      <c r="F12" s="38">
        <v>90.550000000000011</v>
      </c>
      <c r="G12" s="38">
        <v>90.623529411764707</v>
      </c>
    </row>
    <row r="13" spans="2:8" x14ac:dyDescent="0.3">
      <c r="D13" t="s">
        <v>83</v>
      </c>
      <c r="E13" s="38">
        <v>87.545454545454547</v>
      </c>
      <c r="F13" s="38">
        <v>93.333333333333329</v>
      </c>
      <c r="G13" s="38">
        <v>89.588235294117652</v>
      </c>
    </row>
    <row r="14" spans="2:8" x14ac:dyDescent="0.3">
      <c r="D14" t="s">
        <v>85</v>
      </c>
      <c r="E14" s="38">
        <v>91</v>
      </c>
      <c r="F14" s="38">
        <v>91.333333333333329</v>
      </c>
      <c r="G14" s="38">
        <v>91.117647058823536</v>
      </c>
    </row>
    <row r="15" spans="2:8" x14ac:dyDescent="0.3">
      <c r="E15" s="38"/>
      <c r="F15" s="38"/>
      <c r="G15" s="38"/>
    </row>
    <row r="16" spans="2:8" x14ac:dyDescent="0.3">
      <c r="B16" t="s">
        <v>82</v>
      </c>
      <c r="E16" s="38">
        <v>92.75</v>
      </c>
      <c r="F16" s="38">
        <v>89.738461538461536</v>
      </c>
      <c r="G16" s="38">
        <v>91.631428571428557</v>
      </c>
    </row>
    <row r="17" spans="2:7" x14ac:dyDescent="0.3">
      <c r="B17" t="s">
        <v>84</v>
      </c>
      <c r="E17" s="38">
        <v>89.772727272727266</v>
      </c>
      <c r="F17" s="38">
        <v>90</v>
      </c>
      <c r="G17" s="38">
        <v>89.857142857142861</v>
      </c>
    </row>
    <row r="18" spans="2:7" x14ac:dyDescent="0.3">
      <c r="B18" t="s">
        <v>86</v>
      </c>
      <c r="E18" s="38">
        <v>90.772727272727266</v>
      </c>
      <c r="F18" s="38">
        <v>91.307692307692307</v>
      </c>
      <c r="G18" s="38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I7" sqref="I7"/>
    </sheetView>
  </sheetViews>
  <sheetFormatPr defaultRowHeight="16.5" x14ac:dyDescent="0.3"/>
  <cols>
    <col min="1" max="1" width="11" bestFit="1" customWidth="1"/>
    <col min="2" max="2" width="12.5" customWidth="1"/>
  </cols>
  <sheetData>
    <row r="1" spans="1:6" x14ac:dyDescent="0.3">
      <c r="B1" t="s">
        <v>65</v>
      </c>
    </row>
    <row r="2" spans="1:6" x14ac:dyDescent="0.3">
      <c r="B2" s="13"/>
      <c r="C2" s="3" t="s">
        <v>66</v>
      </c>
      <c r="D2" s="3" t="s">
        <v>67</v>
      </c>
    </row>
    <row r="3" spans="1:6" x14ac:dyDescent="0.3">
      <c r="B3" s="3" t="s">
        <v>4</v>
      </c>
      <c r="C3" s="3">
        <v>79.3</v>
      </c>
      <c r="D3" s="14">
        <v>0.7</v>
      </c>
    </row>
    <row r="4" spans="1:6" x14ac:dyDescent="0.3">
      <c r="B4" s="3" t="s">
        <v>5</v>
      </c>
      <c r="C4" s="3">
        <v>87</v>
      </c>
      <c r="D4" s="14">
        <v>0.2</v>
      </c>
    </row>
    <row r="5" spans="1:6" x14ac:dyDescent="0.3">
      <c r="B5" s="3" t="s">
        <v>6</v>
      </c>
      <c r="C5" s="15">
        <v>97</v>
      </c>
      <c r="D5" s="14">
        <v>0.1</v>
      </c>
    </row>
    <row r="6" spans="1:6" x14ac:dyDescent="0.3">
      <c r="B6" s="16" t="s">
        <v>38</v>
      </c>
      <c r="C6" s="17">
        <f>SUMPRODUCT(C3:C5,D3:D5)</f>
        <v>82.61</v>
      </c>
      <c r="D6" s="18"/>
    </row>
    <row r="9" spans="1:6" x14ac:dyDescent="0.3">
      <c r="B9" s="19" t="s">
        <v>68</v>
      </c>
    </row>
    <row r="11" spans="1:6" x14ac:dyDescent="0.3">
      <c r="C11" t="s">
        <v>4</v>
      </c>
    </row>
    <row r="12" spans="1:6" x14ac:dyDescent="0.3">
      <c r="B12" s="10">
        <f>SUMPRODUCT(C3:C5,D3:D5)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3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3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3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3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707EBB55-A916-448F-A9A8-88E1EE6DE52C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workbookViewId="0">
      <selection activeCell="N18" sqref="N18"/>
    </sheetView>
  </sheetViews>
  <sheetFormatPr defaultRowHeight="16.5" x14ac:dyDescent="0.3"/>
  <cols>
    <col min="2" max="2" width="15.5" customWidth="1"/>
    <col min="4" max="4" width="11" bestFit="1" customWidth="1"/>
  </cols>
  <sheetData>
    <row r="2" spans="2:5" x14ac:dyDescent="0.3">
      <c r="B2" t="s">
        <v>69</v>
      </c>
    </row>
    <row r="4" spans="2:5" x14ac:dyDescent="0.3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3">
      <c r="B5" s="12" t="s">
        <v>55</v>
      </c>
      <c r="C5" s="12">
        <v>85</v>
      </c>
      <c r="D5" s="12">
        <v>87</v>
      </c>
      <c r="E5" s="12">
        <v>90</v>
      </c>
    </row>
    <row r="6" spans="2:5" x14ac:dyDescent="0.3">
      <c r="B6" s="12" t="s">
        <v>7</v>
      </c>
      <c r="C6" s="12">
        <v>87</v>
      </c>
      <c r="D6" s="12">
        <v>88</v>
      </c>
      <c r="E6" s="12">
        <v>83</v>
      </c>
    </row>
    <row r="7" spans="2:5" x14ac:dyDescent="0.3">
      <c r="B7" s="12" t="s">
        <v>19</v>
      </c>
      <c r="C7" s="12">
        <v>93</v>
      </c>
      <c r="D7" s="12">
        <v>87</v>
      </c>
      <c r="E7" s="12">
        <v>81</v>
      </c>
    </row>
    <row r="8" spans="2:5" x14ac:dyDescent="0.3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>
      <selection activeCell="J19" sqref="J19"/>
    </sheetView>
  </sheetViews>
  <sheetFormatPr defaultRowHeight="16.5" x14ac:dyDescent="0.3"/>
  <cols>
    <col min="1" max="1" width="13" bestFit="1" customWidth="1"/>
    <col min="2" max="2" width="7.125" bestFit="1" customWidth="1"/>
    <col min="3" max="3" width="5.5" bestFit="1" customWidth="1"/>
    <col min="4" max="4" width="9.25" bestFit="1" customWidth="1"/>
    <col min="5" max="5" width="11.25" bestFit="1" customWidth="1"/>
    <col min="6" max="6" width="8.75" bestFit="1" customWidth="1"/>
    <col min="7" max="7" width="9.75" customWidth="1"/>
    <col min="8" max="8" width="2.375" customWidth="1"/>
    <col min="9" max="9" width="15.125" customWidth="1"/>
  </cols>
  <sheetData>
    <row r="3" spans="1:9" x14ac:dyDescent="0.3">
      <c r="A3" t="s">
        <v>52</v>
      </c>
      <c r="I3" t="s">
        <v>62</v>
      </c>
    </row>
    <row r="4" spans="1:9" x14ac:dyDescent="0.3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3">
      <c r="A5" s="25" t="s">
        <v>19</v>
      </c>
      <c r="B5" s="26" t="s">
        <v>21</v>
      </c>
      <c r="C5" s="26">
        <v>3</v>
      </c>
      <c r="D5" s="40">
        <v>79.3</v>
      </c>
      <c r="E5" s="40">
        <v>78</v>
      </c>
      <c r="F5" s="40">
        <v>69</v>
      </c>
      <c r="G5" s="41">
        <f t="shared" ref="G5:G30" si="0">AVERAGEA(D5:F5)</f>
        <v>75.433333333333337</v>
      </c>
      <c r="I5" s="27" t="s">
        <v>19</v>
      </c>
    </row>
    <row r="6" spans="1:9" x14ac:dyDescent="0.3">
      <c r="A6" s="25" t="s">
        <v>19</v>
      </c>
      <c r="B6" s="26" t="s">
        <v>44</v>
      </c>
      <c r="C6" s="26">
        <v>2</v>
      </c>
      <c r="D6" s="40">
        <v>95.2</v>
      </c>
      <c r="E6" s="40">
        <v>97</v>
      </c>
      <c r="F6" s="40">
        <v>94</v>
      </c>
      <c r="G6" s="41">
        <f t="shared" si="0"/>
        <v>95.399999999999991</v>
      </c>
      <c r="I6" s="27" t="s">
        <v>7</v>
      </c>
    </row>
    <row r="7" spans="1:9" x14ac:dyDescent="0.3">
      <c r="A7" s="25" t="s">
        <v>19</v>
      </c>
      <c r="B7" s="26" t="s">
        <v>39</v>
      </c>
      <c r="C7" s="26">
        <v>2</v>
      </c>
      <c r="D7" s="40">
        <v>97.3</v>
      </c>
      <c r="E7" s="40" t="s">
        <v>70</v>
      </c>
      <c r="F7" s="40">
        <v>77</v>
      </c>
      <c r="G7" s="41">
        <f t="shared" si="0"/>
        <v>58.1</v>
      </c>
      <c r="I7" s="27" t="s">
        <v>22</v>
      </c>
    </row>
    <row r="8" spans="1:9" x14ac:dyDescent="0.3">
      <c r="A8" s="25" t="s">
        <v>7</v>
      </c>
      <c r="B8" s="26" t="s">
        <v>16</v>
      </c>
      <c r="C8" s="26">
        <v>4</v>
      </c>
      <c r="D8" s="40">
        <v>81.099999999999994</v>
      </c>
      <c r="E8" s="40">
        <v>82</v>
      </c>
      <c r="F8" s="40">
        <v>82</v>
      </c>
      <c r="G8" s="41">
        <f t="shared" si="0"/>
        <v>81.7</v>
      </c>
      <c r="I8" s="27" t="s">
        <v>12</v>
      </c>
    </row>
    <row r="9" spans="1:9" x14ac:dyDescent="0.3">
      <c r="A9" s="25" t="s">
        <v>22</v>
      </c>
      <c r="B9" s="26" t="s">
        <v>34</v>
      </c>
      <c r="C9" s="26">
        <v>2</v>
      </c>
      <c r="D9" s="40">
        <v>88.4</v>
      </c>
      <c r="E9" s="40">
        <v>91</v>
      </c>
      <c r="F9" s="40">
        <v>95</v>
      </c>
      <c r="G9" s="41">
        <f t="shared" si="0"/>
        <v>91.466666666666654</v>
      </c>
    </row>
    <row r="10" spans="1:9" x14ac:dyDescent="0.3">
      <c r="A10" s="25" t="s">
        <v>22</v>
      </c>
      <c r="B10" s="26" t="s">
        <v>35</v>
      </c>
      <c r="C10" s="26">
        <v>3</v>
      </c>
      <c r="D10" s="40">
        <v>91.7</v>
      </c>
      <c r="E10" s="40">
        <v>95</v>
      </c>
      <c r="F10" s="40">
        <v>88</v>
      </c>
      <c r="G10" s="41">
        <f t="shared" si="0"/>
        <v>91.566666666666663</v>
      </c>
    </row>
    <row r="11" spans="1:9" x14ac:dyDescent="0.3">
      <c r="A11" s="25" t="s">
        <v>12</v>
      </c>
      <c r="B11" s="26" t="s">
        <v>17</v>
      </c>
      <c r="C11" s="26">
        <v>3</v>
      </c>
      <c r="D11" s="40">
        <v>81.099999999999994</v>
      </c>
      <c r="E11" s="40">
        <v>87</v>
      </c>
      <c r="F11" s="40">
        <v>82</v>
      </c>
      <c r="G11" s="41">
        <f t="shared" si="0"/>
        <v>83.36666666666666</v>
      </c>
    </row>
    <row r="12" spans="1:9" x14ac:dyDescent="0.3">
      <c r="A12" s="25" t="s">
        <v>22</v>
      </c>
      <c r="B12" s="26" t="s">
        <v>23</v>
      </c>
      <c r="C12" s="26">
        <v>4</v>
      </c>
      <c r="D12" s="40">
        <v>72.8</v>
      </c>
      <c r="E12" s="40">
        <v>98</v>
      </c>
      <c r="F12" s="40">
        <v>80</v>
      </c>
      <c r="G12" s="41">
        <f t="shared" si="0"/>
        <v>83.600000000000009</v>
      </c>
    </row>
    <row r="13" spans="1:9" x14ac:dyDescent="0.3">
      <c r="A13" s="25" t="s">
        <v>7</v>
      </c>
      <c r="B13" s="26" t="s">
        <v>24</v>
      </c>
      <c r="C13" s="26">
        <v>2</v>
      </c>
      <c r="D13" s="40">
        <v>72.8</v>
      </c>
      <c r="E13" s="40">
        <v>99</v>
      </c>
      <c r="F13" s="40">
        <v>80</v>
      </c>
      <c r="G13" s="41">
        <f t="shared" si="0"/>
        <v>83.933333333333337</v>
      </c>
    </row>
    <row r="14" spans="1:9" x14ac:dyDescent="0.3">
      <c r="A14" s="25" t="s">
        <v>22</v>
      </c>
      <c r="B14" s="26" t="s">
        <v>40</v>
      </c>
      <c r="C14" s="26">
        <v>3</v>
      </c>
      <c r="D14" s="40">
        <v>93.3</v>
      </c>
      <c r="E14" s="40">
        <v>70</v>
      </c>
      <c r="F14" s="40">
        <v>91</v>
      </c>
      <c r="G14" s="41">
        <f t="shared" si="0"/>
        <v>84.766666666666666</v>
      </c>
    </row>
    <row r="15" spans="1:9" x14ac:dyDescent="0.3">
      <c r="A15" s="25" t="s">
        <v>7</v>
      </c>
      <c r="B15" s="26" t="s">
        <v>41</v>
      </c>
      <c r="C15" s="26">
        <v>2</v>
      </c>
      <c r="D15" s="40" t="s">
        <v>70</v>
      </c>
      <c r="E15" s="40">
        <v>94</v>
      </c>
      <c r="F15" s="40">
        <v>92</v>
      </c>
      <c r="G15" s="41">
        <f t="shared" si="0"/>
        <v>62</v>
      </c>
    </row>
    <row r="16" spans="1:9" x14ac:dyDescent="0.3">
      <c r="A16" s="25" t="s">
        <v>12</v>
      </c>
      <c r="B16" s="26" t="s">
        <v>42</v>
      </c>
      <c r="C16" s="26">
        <v>3</v>
      </c>
      <c r="D16" s="40">
        <v>88.4</v>
      </c>
      <c r="E16" s="40">
        <v>94</v>
      </c>
      <c r="F16" s="40">
        <v>97</v>
      </c>
      <c r="G16" s="41">
        <f t="shared" si="0"/>
        <v>93.133333333333326</v>
      </c>
    </row>
    <row r="17" spans="1:7" x14ac:dyDescent="0.3">
      <c r="A17" s="25" t="s">
        <v>22</v>
      </c>
      <c r="B17" s="26" t="s">
        <v>43</v>
      </c>
      <c r="C17" s="26">
        <v>2</v>
      </c>
      <c r="D17" s="40">
        <v>86.6</v>
      </c>
      <c r="E17" s="40">
        <v>78</v>
      </c>
      <c r="F17" s="40">
        <v>96</v>
      </c>
      <c r="G17" s="41">
        <f t="shared" si="0"/>
        <v>86.866666666666674</v>
      </c>
    </row>
    <row r="18" spans="1:7" x14ac:dyDescent="0.3">
      <c r="A18" s="25" t="s">
        <v>7</v>
      </c>
      <c r="B18" s="26" t="s">
        <v>14</v>
      </c>
      <c r="C18" s="26">
        <v>3</v>
      </c>
      <c r="D18" s="40">
        <v>97.3</v>
      </c>
      <c r="E18" s="40">
        <v>98</v>
      </c>
      <c r="F18" s="40">
        <v>97</v>
      </c>
      <c r="G18" s="41">
        <f t="shared" si="0"/>
        <v>97.433333333333337</v>
      </c>
    </row>
    <row r="19" spans="1:7" x14ac:dyDescent="0.3">
      <c r="A19" s="25" t="s">
        <v>12</v>
      </c>
      <c r="B19" s="26" t="s">
        <v>15</v>
      </c>
      <c r="C19" s="26">
        <v>2</v>
      </c>
      <c r="D19" s="40">
        <v>91.5</v>
      </c>
      <c r="E19" s="40">
        <v>98</v>
      </c>
      <c r="F19" s="40">
        <v>88</v>
      </c>
      <c r="G19" s="41">
        <f t="shared" si="0"/>
        <v>92.5</v>
      </c>
    </row>
    <row r="20" spans="1:7" x14ac:dyDescent="0.3">
      <c r="A20" s="25" t="s">
        <v>22</v>
      </c>
      <c r="B20" s="26" t="s">
        <v>27</v>
      </c>
      <c r="C20" s="26">
        <v>2</v>
      </c>
      <c r="D20" s="40">
        <v>94</v>
      </c>
      <c r="E20" s="40">
        <v>92</v>
      </c>
      <c r="F20" s="40">
        <v>92</v>
      </c>
      <c r="G20" s="41">
        <f t="shared" si="0"/>
        <v>92.666666666666671</v>
      </c>
    </row>
    <row r="21" spans="1:7" x14ac:dyDescent="0.3">
      <c r="A21" s="25" t="s">
        <v>19</v>
      </c>
      <c r="B21" s="26" t="s">
        <v>28</v>
      </c>
      <c r="C21" s="26">
        <v>2</v>
      </c>
      <c r="D21" s="40">
        <v>97.7</v>
      </c>
      <c r="E21" s="40">
        <v>88</v>
      </c>
      <c r="F21" s="40">
        <v>88</v>
      </c>
      <c r="G21" s="41">
        <f t="shared" si="0"/>
        <v>91.233333333333334</v>
      </c>
    </row>
    <row r="22" spans="1:7" x14ac:dyDescent="0.3">
      <c r="A22" s="25" t="s">
        <v>12</v>
      </c>
      <c r="B22" s="26" t="s">
        <v>45</v>
      </c>
      <c r="C22" s="26">
        <v>2</v>
      </c>
      <c r="D22" s="40">
        <v>91.7</v>
      </c>
      <c r="E22" s="40">
        <v>96</v>
      </c>
      <c r="F22" s="40">
        <v>87</v>
      </c>
      <c r="G22" s="41">
        <f t="shared" si="0"/>
        <v>91.566666666666663</v>
      </c>
    </row>
    <row r="23" spans="1:7" x14ac:dyDescent="0.3">
      <c r="A23" s="25" t="s">
        <v>7</v>
      </c>
      <c r="B23" s="26" t="s">
        <v>46</v>
      </c>
      <c r="C23" s="26">
        <v>3</v>
      </c>
      <c r="D23" s="40">
        <v>71.099999999999994</v>
      </c>
      <c r="E23" s="40">
        <v>92</v>
      </c>
      <c r="F23" s="40">
        <v>92</v>
      </c>
      <c r="G23" s="41">
        <f t="shared" si="0"/>
        <v>85.033333333333331</v>
      </c>
    </row>
    <row r="24" spans="1:7" x14ac:dyDescent="0.3">
      <c r="A24" s="25" t="s">
        <v>7</v>
      </c>
      <c r="B24" s="26" t="s">
        <v>47</v>
      </c>
      <c r="C24" s="26">
        <v>3</v>
      </c>
      <c r="D24" s="40">
        <v>81.099999999999994</v>
      </c>
      <c r="E24" s="40">
        <v>79</v>
      </c>
      <c r="F24" s="40">
        <v>96</v>
      </c>
      <c r="G24" s="41">
        <f t="shared" si="0"/>
        <v>85.366666666666674</v>
      </c>
    </row>
    <row r="25" spans="1:7" x14ac:dyDescent="0.3">
      <c r="A25" s="25" t="s">
        <v>7</v>
      </c>
      <c r="B25" s="26" t="s">
        <v>48</v>
      </c>
      <c r="C25" s="26">
        <v>2</v>
      </c>
      <c r="D25" s="40">
        <v>84.6</v>
      </c>
      <c r="E25" s="40">
        <v>77</v>
      </c>
      <c r="F25" s="40">
        <v>96</v>
      </c>
      <c r="G25" s="41">
        <f t="shared" si="0"/>
        <v>85.866666666666674</v>
      </c>
    </row>
    <row r="26" spans="1:7" x14ac:dyDescent="0.3">
      <c r="A26" s="25" t="s">
        <v>7</v>
      </c>
      <c r="B26" s="26" t="s">
        <v>49</v>
      </c>
      <c r="C26" s="26">
        <v>3</v>
      </c>
      <c r="D26" s="40">
        <v>72.8</v>
      </c>
      <c r="E26" s="40">
        <v>95</v>
      </c>
      <c r="F26" s="40">
        <v>91</v>
      </c>
      <c r="G26" s="41">
        <f t="shared" si="0"/>
        <v>86.266666666666666</v>
      </c>
    </row>
    <row r="27" spans="1:7" x14ac:dyDescent="0.3">
      <c r="A27" s="25" t="s">
        <v>7</v>
      </c>
      <c r="B27" s="26" t="s">
        <v>50</v>
      </c>
      <c r="C27" s="26">
        <v>2</v>
      </c>
      <c r="D27" s="40">
        <v>99.9</v>
      </c>
      <c r="E27" s="40">
        <v>95</v>
      </c>
      <c r="F27" s="40">
        <v>94</v>
      </c>
      <c r="G27" s="41">
        <f t="shared" si="0"/>
        <v>96.3</v>
      </c>
    </row>
    <row r="28" spans="1:7" x14ac:dyDescent="0.3">
      <c r="A28" s="25" t="s">
        <v>7</v>
      </c>
      <c r="B28" s="26" t="s">
        <v>51</v>
      </c>
      <c r="C28" s="26">
        <v>2</v>
      </c>
      <c r="D28" s="40">
        <v>93.3</v>
      </c>
      <c r="E28" s="40">
        <v>87</v>
      </c>
      <c r="F28" s="40">
        <v>95</v>
      </c>
      <c r="G28" s="41">
        <f t="shared" si="0"/>
        <v>91.766666666666666</v>
      </c>
    </row>
    <row r="29" spans="1:7" x14ac:dyDescent="0.3">
      <c r="A29" s="25" t="s">
        <v>22</v>
      </c>
      <c r="B29" s="26" t="s">
        <v>36</v>
      </c>
      <c r="C29" s="26">
        <v>2</v>
      </c>
      <c r="D29" s="40">
        <v>93.3</v>
      </c>
      <c r="E29" s="40">
        <v>94</v>
      </c>
      <c r="F29" s="40">
        <v>90</v>
      </c>
      <c r="G29" s="41">
        <f t="shared" si="0"/>
        <v>92.433333333333337</v>
      </c>
    </row>
    <row r="30" spans="1:7" x14ac:dyDescent="0.3">
      <c r="A30" s="28" t="s">
        <v>19</v>
      </c>
      <c r="B30" s="29" t="s">
        <v>37</v>
      </c>
      <c r="C30" s="29">
        <v>3</v>
      </c>
      <c r="D30" s="42">
        <v>97.7</v>
      </c>
      <c r="E30" s="42">
        <v>99</v>
      </c>
      <c r="F30" s="42">
        <v>95</v>
      </c>
      <c r="G30" s="43">
        <f t="shared" si="0"/>
        <v>97.233333333333334</v>
      </c>
    </row>
  </sheetData>
  <phoneticPr fontId="1" type="noConversion"/>
  <conditionalFormatting sqref="G5:G30"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{63EBD43C-8A33-4D3A-AD6B-033176BF6DEC}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3EBD43C-8A33-4D3A-AD6B-033176BF6DEC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>
      <selection activeCell="H10" sqref="H10"/>
    </sheetView>
  </sheetViews>
  <sheetFormatPr defaultRowHeight="16.5" x14ac:dyDescent="0.3"/>
  <cols>
    <col min="3" max="3" width="13" bestFit="1" customWidth="1"/>
    <col min="6" max="6" width="11" bestFit="1" customWidth="1"/>
    <col min="9" max="9" width="15.875" customWidth="1"/>
  </cols>
  <sheetData>
    <row r="2" spans="2:7" x14ac:dyDescent="0.3">
      <c r="B2" t="s">
        <v>52</v>
      </c>
    </row>
    <row r="3" spans="2:7" x14ac:dyDescent="0.3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3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3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447675</xdr:colOff>
                <xdr:row>0</xdr:row>
                <xdr:rowOff>171450</xdr:rowOff>
              </from>
              <to>
                <xdr:col>8</xdr:col>
                <xdr:colOff>1000125</xdr:colOff>
                <xdr:row>2</xdr:row>
                <xdr:rowOff>142875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아란 김</cp:lastModifiedBy>
  <dcterms:created xsi:type="dcterms:W3CDTF">2023-08-09T00:13:15Z</dcterms:created>
  <dcterms:modified xsi:type="dcterms:W3CDTF">2025-11-20T11:57:40Z</dcterms:modified>
</cp:coreProperties>
</file>