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rrel2\Desktop\2025_기출문제집_컴활1급실기_학습자료_241206 update\2025_기출문제집_컴활1급실기_학습자료_241206 update\02 최신기출유형\02회\"/>
    </mc:Choice>
  </mc:AlternateContent>
  <xr:revisionPtr revIDLastSave="0" documentId="13_ncr:1_{6F072920-A0EA-4645-9B90-A7CA487009B9}" xr6:coauthVersionLast="47" xr6:coauthVersionMax="47" xr10:uidLastSave="{00000000-0000-0000-0000-000000000000}"/>
  <bookViews>
    <workbookView xWindow="-98" yWindow="-98" windowWidth="21795" windowHeight="12975" activeTab="1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eta.COUNTIF" hidden="1" xlm="1">#NAME?</definedName>
    <definedName name="_xlnm.Criteria" localSheetId="0">'기본작업-1'!$B$29:$B$30</definedName>
    <definedName name="_xlnm.Extract" localSheetId="0">'기본작업-1'!$B$32:$H$32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8" i="3" l="1" a="1"/>
  <c r="C38" i="3" s="1"/>
  <c r="B39" i="3" a="1"/>
  <c r="B39" i="3" s="1"/>
  <c r="B38" i="3" a="1"/>
  <c r="B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B12" i="5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J30" i="3" a="1"/>
  <c r="J9" i="3" a="1"/>
  <c r="J20" i="3" a="1"/>
  <c r="J31" i="3" a="1"/>
  <c r="J10" i="3" a="1"/>
  <c r="J21" i="3" a="1"/>
  <c r="J32" i="3" a="1"/>
  <c r="J11" i="3" a="1"/>
  <c r="J22" i="3" a="1"/>
  <c r="J33" i="3" a="1"/>
  <c r="J12" i="3" a="1"/>
  <c r="J23" i="3" a="1"/>
  <c r="J34" i="3" a="1"/>
  <c r="J13" i="3" a="1"/>
  <c r="J24" i="3" a="1"/>
  <c r="J14" i="3" a="1"/>
  <c r="J25" i="3" a="1"/>
  <c r="J4" i="3" a="1"/>
  <c r="J15" i="3" a="1"/>
  <c r="J26" i="3" a="1"/>
  <c r="J5" i="3" a="1"/>
  <c r="J16" i="3" a="1"/>
  <c r="J27" i="3" a="1"/>
  <c r="J6" i="3" a="1"/>
  <c r="J17" i="3" a="1"/>
  <c r="J28" i="3" a="1"/>
  <c r="J7" i="3" a="1"/>
  <c r="J18" i="3" a="1"/>
  <c r="J29" i="3" a="1"/>
  <c r="J8" i="3" a="1"/>
  <c r="J19" i="3" a="1"/>
  <c r="J3" i="3" a="1"/>
  <c r="J19" i="3" l="1"/>
  <c r="J8" i="3"/>
  <c r="J29" i="3"/>
  <c r="J18" i="3"/>
  <c r="J7" i="3"/>
  <c r="J28" i="3"/>
  <c r="J17" i="3"/>
  <c r="J6" i="3"/>
  <c r="J27" i="3"/>
  <c r="J16" i="3"/>
  <c r="J5" i="3"/>
  <c r="J26" i="3"/>
  <c r="J15" i="3"/>
  <c r="J4" i="3"/>
  <c r="J25" i="3"/>
  <c r="J14" i="3"/>
  <c r="J24" i="3"/>
  <c r="J13" i="3"/>
  <c r="J34" i="3"/>
  <c r="J23" i="3"/>
  <c r="J12" i="3"/>
  <c r="J33" i="3"/>
  <c r="J22" i="3"/>
  <c r="J11" i="3"/>
  <c r="J32" i="3"/>
  <c r="J21" i="3"/>
  <c r="J10" i="3"/>
  <c r="J31" i="3"/>
  <c r="J20" i="3"/>
  <c r="J9" i="3"/>
  <c r="J30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D8877F9-F3D9-46CA-80B8-32CA51CA0C13}" keepAlive="1" name="쿼리 - 문과계열" description="통합 문서의 '문과계열' 쿼리에 대한 연결입니다." type="5" refreshedVersion="8" background="1">
    <dbPr connection="Provider=Microsoft.Mashup.OleDb.1;Data Source=$Workbook$;Location=문과계열;Extended Properties=&quot;&quot;" command="SELECT * FROM [문과계열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<sst xmlns="http://schemas.openxmlformats.org/spreadsheetml/2006/main" count="436" uniqueCount="88">
  <si>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</si>
  <si>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</si>
  <si>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</si>
  <si>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</si>
  <si>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</si>
  <si>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</si>
  <si>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</si>
  <si>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</si>
  <si>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</si>
  <si>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</si>
  <si>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</si>
  <si>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</si>
  <si>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</si>
  <si>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</si>
  <si>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</si>
  <si>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</si>
  <si>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</si>
  <si>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</si>
  <si>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</si>
  <si>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</si>
  <si>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</si>
  <si>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</si>
  <si>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</si>
  <si>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</si>
  <si>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</si>
  <si>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</si>
  <si>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</si>
  <si>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</si>
  <si>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</si>
  <si>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</si>
  <si>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</si>
  <si>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</si>
  <si>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</si>
  <si>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</si>
  <si>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</si>
  <si>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</si>
  <si>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</si>
  <si>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</si>
  <si>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</si>
  <si>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</si>
  <si>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</si>
  <si>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</si>
  <si>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</si>
  <si>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</si>
  <si>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</si>
  <si>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</si>
  <si>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</si>
  <si>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</si>
  <si>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</si>
  <si>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</si>
  <si>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</si>
  <si>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</si>
  <si>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</si>
  <si>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</si>
  <si>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</si>
  <si>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</si>
  <si>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</si>
  <si>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</si>
  <si>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</si>
  <si>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</si>
  <si>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</si>
  <si>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</si>
  <si>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</si>
  <si>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</si>
  <si>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</si>
  <si>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</si>
  <si>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</si>
  <si>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</si>
  <si>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</si>
  <si>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</si>
  <si>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</si>
  <si>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</si>
  <si>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</si>
  <si>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</si>
  <si>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</si>
  <si>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</si>
  <si>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총합계</t>
  </si>
  <si>
    <t>(모두)</t>
  </si>
  <si>
    <t>값</t>
  </si>
  <si>
    <t>학과명2</t>
  </si>
  <si>
    <t>탐구형학과</t>
  </si>
  <si>
    <t>예술,관습형 학과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</si>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</sst>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&quot;\(0.0\);[Black][&gt;=90]&quot;A&quot;;&quot;&quot;;[Blue]General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4" fillId="0" borderId="16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4" fillId="0" borderId="19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굵게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dk1">
              <a:lumMod val="65000"/>
              <a:lumOff val="3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C99DE84C-7CFB-FFE9-B0B6-E2EAECD64F67}"/>
            </a:ext>
          </a:extLst>
        </xdr:cNvPr>
        <xdr:cNvSpPr/>
      </xdr:nvSpPr>
      <xdr:spPr>
        <a:xfrm>
          <a:off x="3514725" y="214313"/>
          <a:ext cx="666750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628DE940-8221-44F8-E41D-82E4D7C570E9}"/>
            </a:ext>
          </a:extLst>
        </xdr:cNvPr>
        <xdr:cNvSpPr/>
      </xdr:nvSpPr>
      <xdr:spPr>
        <a:xfrm>
          <a:off x="4181475" y="214313"/>
          <a:ext cx="742950" cy="4286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0</xdr:row>
          <xdr:rowOff>171450</xdr:rowOff>
        </xdr:from>
        <xdr:to>
          <xdr:col>8</xdr:col>
          <xdr:colOff>1000125</xdr:colOff>
          <xdr:row>2</xdr:row>
          <xdr:rowOff>133350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수민" refreshedDate="45811.492074652779" backgroundQuery="1" createdVersion="8" refreshedVersion="8" minRefreshableVersion="3" recordCount="35" xr:uid="{7989747F-A072-414D-A71A-4F24578612E5}">
  <cacheSource type="external" connectionId="1"/>
  <cacheFields count="9">
    <cacheField name="학과명" numFmtId="0">
      <sharedItems count="4">
        <s v="중국어과"/>
        <s v="문헌정보학과"/>
        <s v="문예창작과"/>
        <s v="국어국문학과"/>
      </sharedItems>
      <fieldGroup par="8"/>
    </cacheField>
    <cacheField name="성명" numFmtId="0">
      <sharedItems/>
    </cacheField>
    <cacheField name="학년" numFmtId="0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>
      <sharedItems count="2">
        <s v="남"/>
        <s v="여"/>
      </sharedItems>
    </cacheField>
    <cacheField name="학과성적" numFmtId="0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>
      <sharedItems containsSemiMixedTypes="0" containsString="0" containsNumber="1" minValue="85.15" maxValue="97.15" count="32">
        <n v="87.95"/>
        <n v="92.1"/>
        <n v="93.55"/>
        <n v="93.35"/>
        <n v="86.15"/>
        <n v="87.75"/>
        <n v="93.85"/>
        <n v="96.85"/>
        <n v="89.5"/>
        <n v="86.65"/>
        <n v="89.45"/>
        <n v="88.75"/>
        <n v="91.85"/>
        <n v="89.75"/>
        <n v="90.45"/>
        <n v="90.1"/>
        <n v="91.6"/>
        <n v="91.25"/>
        <n v="93.05"/>
        <n v="87.7"/>
        <n v="92.85"/>
        <n v="91.75"/>
        <n v="93"/>
        <n v="90.05"/>
        <n v="90.9"/>
        <n v="91.15"/>
        <n v="85.15"/>
        <n v="86.5"/>
        <n v="95.15"/>
        <n v="92.55"/>
        <n v="92.45"/>
        <n v="97.15"/>
      </sharedItems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s v="정태은"/>
    <x v="0"/>
    <x v="0"/>
    <x v="0"/>
    <x v="0"/>
    <x v="0"/>
    <x v="0"/>
  </r>
  <r>
    <x v="1"/>
    <s v="윤민영"/>
    <x v="0"/>
    <x v="0"/>
    <x v="1"/>
    <x v="1"/>
    <x v="1"/>
    <x v="1"/>
  </r>
  <r>
    <x v="1"/>
    <s v="홍지연"/>
    <x v="0"/>
    <x v="1"/>
    <x v="0"/>
    <x v="2"/>
    <x v="2"/>
    <x v="2"/>
  </r>
  <r>
    <x v="1"/>
    <s v="김경희"/>
    <x v="1"/>
    <x v="1"/>
    <x v="2"/>
    <x v="3"/>
    <x v="3"/>
    <x v="3"/>
  </r>
  <r>
    <x v="0"/>
    <s v="김세환"/>
    <x v="1"/>
    <x v="0"/>
    <x v="3"/>
    <x v="4"/>
    <x v="1"/>
    <x v="4"/>
  </r>
  <r>
    <x v="0"/>
    <s v="박극준"/>
    <x v="0"/>
    <x v="0"/>
    <x v="4"/>
    <x v="5"/>
    <x v="4"/>
    <x v="5"/>
  </r>
  <r>
    <x v="2"/>
    <s v="강흥석"/>
    <x v="1"/>
    <x v="0"/>
    <x v="0"/>
    <x v="6"/>
    <x v="0"/>
    <x v="3"/>
  </r>
  <r>
    <x v="3"/>
    <s v="윤여송"/>
    <x v="1"/>
    <x v="0"/>
    <x v="0"/>
    <x v="7"/>
    <x v="3"/>
    <x v="6"/>
  </r>
  <r>
    <x v="2"/>
    <s v="김한응"/>
    <x v="0"/>
    <x v="0"/>
    <x v="5"/>
    <x v="6"/>
    <x v="5"/>
    <x v="7"/>
  </r>
  <r>
    <x v="2"/>
    <s v="김진영"/>
    <x v="1"/>
    <x v="1"/>
    <x v="1"/>
    <x v="8"/>
    <x v="6"/>
    <x v="8"/>
  </r>
  <r>
    <x v="1"/>
    <s v="최금희"/>
    <x v="0"/>
    <x v="1"/>
    <x v="3"/>
    <x v="9"/>
    <x v="5"/>
    <x v="9"/>
  </r>
  <r>
    <x v="3"/>
    <s v="최준성"/>
    <x v="0"/>
    <x v="0"/>
    <x v="0"/>
    <x v="9"/>
    <x v="7"/>
    <x v="10"/>
  </r>
  <r>
    <x v="3"/>
    <s v="차용숙"/>
    <x v="2"/>
    <x v="1"/>
    <x v="4"/>
    <x v="3"/>
    <x v="8"/>
    <x v="11"/>
  </r>
  <r>
    <x v="0"/>
    <s v="이준석"/>
    <x v="0"/>
    <x v="0"/>
    <x v="5"/>
    <x v="8"/>
    <x v="3"/>
    <x v="12"/>
  </r>
  <r>
    <x v="2"/>
    <s v="한성현"/>
    <x v="0"/>
    <x v="0"/>
    <x v="4"/>
    <x v="10"/>
    <x v="9"/>
    <x v="13"/>
  </r>
  <r>
    <x v="0"/>
    <s v="김경식"/>
    <x v="1"/>
    <x v="0"/>
    <x v="2"/>
    <x v="10"/>
    <x v="10"/>
    <x v="14"/>
  </r>
  <r>
    <x v="3"/>
    <s v="정참삼"/>
    <x v="0"/>
    <x v="0"/>
    <x v="1"/>
    <x v="4"/>
    <x v="2"/>
    <x v="15"/>
  </r>
  <r>
    <x v="1"/>
    <s v="유근숙"/>
    <x v="1"/>
    <x v="1"/>
    <x v="6"/>
    <x v="10"/>
    <x v="11"/>
    <x v="16"/>
  </r>
  <r>
    <x v="3"/>
    <s v="민병철"/>
    <x v="0"/>
    <x v="0"/>
    <x v="2"/>
    <x v="2"/>
    <x v="10"/>
    <x v="17"/>
  </r>
  <r>
    <x v="2"/>
    <s v="김기상"/>
    <x v="1"/>
    <x v="0"/>
    <x v="5"/>
    <x v="11"/>
    <x v="3"/>
    <x v="18"/>
  </r>
  <r>
    <x v="0"/>
    <s v="최선수"/>
    <x v="1"/>
    <x v="0"/>
    <x v="7"/>
    <x v="8"/>
    <x v="5"/>
    <x v="19"/>
  </r>
  <r>
    <x v="2"/>
    <s v="백준걸"/>
    <x v="0"/>
    <x v="1"/>
    <x v="5"/>
    <x v="7"/>
    <x v="7"/>
    <x v="20"/>
  </r>
  <r>
    <x v="1"/>
    <s v="이나영"/>
    <x v="1"/>
    <x v="1"/>
    <x v="4"/>
    <x v="7"/>
    <x v="9"/>
    <x v="21"/>
  </r>
  <r>
    <x v="0"/>
    <s v="허기상"/>
    <x v="1"/>
    <x v="0"/>
    <x v="6"/>
    <x v="2"/>
    <x v="3"/>
    <x v="22"/>
  </r>
  <r>
    <x v="3"/>
    <s v="박영후"/>
    <x v="1"/>
    <x v="0"/>
    <x v="8"/>
    <x v="10"/>
    <x v="9"/>
    <x v="20"/>
  </r>
  <r>
    <x v="3"/>
    <s v="정환홍"/>
    <x v="1"/>
    <x v="1"/>
    <x v="9"/>
    <x v="5"/>
    <x v="0"/>
    <x v="23"/>
  </r>
  <r>
    <x v="0"/>
    <s v="박병훈"/>
    <x v="1"/>
    <x v="0"/>
    <x v="1"/>
    <x v="9"/>
    <x v="2"/>
    <x v="24"/>
  </r>
  <r>
    <x v="0"/>
    <s v="박상준"/>
    <x v="0"/>
    <x v="0"/>
    <x v="10"/>
    <x v="3"/>
    <x v="9"/>
    <x v="17"/>
  </r>
  <r>
    <x v="1"/>
    <s v="최경수"/>
    <x v="1"/>
    <x v="1"/>
    <x v="10"/>
    <x v="5"/>
    <x v="10"/>
    <x v="25"/>
  </r>
  <r>
    <x v="2"/>
    <s v="도경민"/>
    <x v="0"/>
    <x v="1"/>
    <x v="11"/>
    <x v="12"/>
    <x v="5"/>
    <x v="26"/>
  </r>
  <r>
    <x v="2"/>
    <s v="김수정"/>
    <x v="1"/>
    <x v="1"/>
    <x v="12"/>
    <x v="13"/>
    <x v="5"/>
    <x v="27"/>
  </r>
  <r>
    <x v="2"/>
    <s v="이병렬"/>
    <x v="1"/>
    <x v="0"/>
    <x v="13"/>
    <x v="9"/>
    <x v="11"/>
    <x v="28"/>
  </r>
  <r>
    <x v="2"/>
    <s v="이영희"/>
    <x v="1"/>
    <x v="1"/>
    <x v="0"/>
    <x v="4"/>
    <x v="2"/>
    <x v="29"/>
  </r>
  <r>
    <x v="0"/>
    <s v="최재석"/>
    <x v="1"/>
    <x v="0"/>
    <x v="0"/>
    <x v="1"/>
    <x v="11"/>
    <x v="30"/>
  </r>
  <r>
    <x v="3"/>
    <s v="김형섭"/>
    <x v="0"/>
    <x v="0"/>
    <x v="8"/>
    <x v="14"/>
    <x v="2"/>
    <x v="3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AACCAE5-1DD0-41F1-8EAD-CB053745F57C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6" firstHeaderRow="1" firstDataRow="2" firstDataCol="3" rowPageCount="1" colPageCount="1"/>
  <pivotFields count="9">
    <pivotField axis="axisRow" compact="0" showAll="0">
      <items count="5">
        <item x="3"/>
        <item x="2"/>
        <item x="1"/>
        <item x="0"/>
        <item t="default"/>
      </items>
    </pivotField>
    <pivotField compact="0" showAll="0"/>
    <pivotField axis="axisPage" compact="0" showAll="0">
      <items count="4">
        <item x="1"/>
        <item x="0"/>
        <item x="2"/>
        <item t="default"/>
      </items>
    </pivotField>
    <pivotField axis="axisCol" compact="0" showAll="0">
      <items count="3">
        <item sd="0" x="0"/>
        <item sd="0" x="1"/>
        <item t="default"/>
      </items>
    </pivotField>
    <pivotField dataField="1" compact="0" showAll="0">
      <items count="15">
        <item x="3"/>
        <item x="11"/>
        <item x="12"/>
        <item x="7"/>
        <item x="9"/>
        <item x="1"/>
        <item x="4"/>
        <item x="10"/>
        <item x="0"/>
        <item x="2"/>
        <item x="6"/>
        <item x="5"/>
        <item x="8"/>
        <item x="13"/>
        <item t="default"/>
      </items>
    </pivotField>
    <pivotField dataField="1" compact="0" showAll="0"/>
    <pivotField dataField="1" compact="0" showAll="0"/>
    <pivotField compact="0" showAll="0" measureFilter="1">
      <items count="33">
        <item x="26"/>
        <item x="4"/>
        <item x="27"/>
        <item x="9"/>
        <item x="19"/>
        <item x="5"/>
        <item x="0"/>
        <item x="11"/>
        <item x="10"/>
        <item x="8"/>
        <item x="13"/>
        <item x="23"/>
        <item x="15"/>
        <item x="14"/>
        <item x="24"/>
        <item x="25"/>
        <item x="17"/>
        <item x="16"/>
        <item x="21"/>
        <item x="12"/>
        <item x="1"/>
        <item x="30"/>
        <item x="29"/>
        <item x="20"/>
        <item x="22"/>
        <item x="18"/>
        <item x="3"/>
        <item x="2"/>
        <item x="6"/>
        <item x="28"/>
        <item x="7"/>
        <item x="31"/>
        <item t="default"/>
      </items>
    </pivotField>
    <pivotField axis="axisRow" compact="0" showAll="0">
      <items count="3">
        <item n="탐구형학과" sd="0" x="0"/>
        <item n="예술,관습형 학과" sd="0" x="1"/>
        <item t="default"/>
      </items>
    </pivotField>
  </pivotFields>
  <rowFields count="3">
    <field x="8"/>
    <field x="0"/>
    <field x="-2"/>
  </rowFields>
  <rowItems count="11">
    <i>
      <x/>
    </i>
    <i r="2">
      <x/>
    </i>
    <i r="2" i="1">
      <x v="1"/>
    </i>
    <i r="2" i="2">
      <x v="2"/>
    </i>
    <i>
      <x v="1"/>
    </i>
    <i r="2">
      <x/>
    </i>
    <i r="2" i="1">
      <x v="1"/>
    </i>
    <i r="2" i="2">
      <x v="2"/>
    </i>
    <i t="grand">
      <x/>
    </i>
    <i t="grand" i="1">
      <x/>
    </i>
    <i t="grand" i="2">
      <x/>
    </i>
  </rowItems>
  <colFields count="1">
    <field x="3"/>
  </colFields>
  <colItems count="3">
    <i>
      <x/>
    </i>
    <i>
      <x v="1"/>
    </i>
    <i t="grand">
      <x/>
    </i>
  </colItems>
  <pageFields count="1">
    <pageField fld="2" hier="-1"/>
  </pageFields>
  <dataFields count="3">
    <dataField name="평균 : 학과성적" fld="4" subtotal="average" baseField="8" baseItem="0" numFmtId="176"/>
    <dataField name="평균 : 어학테스트" fld="5" subtotal="average" baseField="8" baseItem="0" numFmtId="176"/>
    <dataField name="평균 : 면접" fld="6" subtotal="average" baseField="8" baseItem="0" numFmtId="176"/>
  </dataFields>
  <pivotTableStyleInfo name="PivotStyleDark3" showRowHeaders="1" showColHeaders="1" showRowStripes="0" showColStripes="0" showLastColumn="1"/>
  <filters count="1">
    <filter fld="7" type="valueGreaterThanOrEqual" evalOrder="-1" id="2" iMeasureFld="0">
      <autoFilter ref="A1">
        <filterColumn colId="0">
          <customFilters>
            <customFilter operator="greaterThanOrEqual" val="85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workbookViewId="0">
      <selection activeCell="B3" sqref="B3:H27"/>
    </sheetView>
  </sheetViews>
  <sheetFormatPr defaultRowHeight="16.899999999999999" x14ac:dyDescent="0.6"/>
  <cols>
    <col min="1" max="1" width="2.875" customWidth="1"/>
    <col min="2" max="2" width="13" bestFit="1" customWidth="1"/>
    <col min="3" max="3" width="7.125" bestFit="1" customWidth="1"/>
    <col min="4" max="4" width="4.75" customWidth="1"/>
    <col min="5" max="5" width="5.125" customWidth="1"/>
    <col min="7" max="7" width="11" bestFit="1" customWidth="1"/>
    <col min="8" max="8" width="5.75" customWidth="1"/>
  </cols>
  <sheetData>
    <row r="2" spans="2:8" x14ac:dyDescent="0.6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6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6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6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6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6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6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6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6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6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6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6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6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6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6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6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6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6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6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6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6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6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6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6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6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6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6">
      <c r="B29" s="32" t="s">
        <v>75</v>
      </c>
    </row>
    <row r="30" spans="2:8" x14ac:dyDescent="0.6">
      <c r="B30" t="b">
        <f>AND(OR(B3="문예창작과",B3="문헌정보학과"),COUNTIF(F3:H3,"&gt;=80")=3)</f>
        <v>1</v>
      </c>
    </row>
    <row r="32" spans="2:8" x14ac:dyDescent="0.6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6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6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6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6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6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6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6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6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6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tabSelected="1" view="pageBreakPreview" zoomScale="60" zoomScaleNormal="100" workbookViewId="0">
      <selection activeCell="M9" sqref="M9"/>
    </sheetView>
  </sheetViews>
  <sheetFormatPr defaultRowHeight="16.899999999999999" x14ac:dyDescent="0.6"/>
  <cols>
    <col min="1" max="1" width="4.25" customWidth="1"/>
    <col min="2" max="2" width="13" bestFit="1" customWidth="1"/>
    <col min="3" max="5" width="7.375" customWidth="1"/>
    <col min="6" max="6" width="10.25" customWidth="1"/>
    <col min="7" max="7" width="12.125" customWidth="1"/>
    <col min="8" max="8" width="7.375" customWidth="1"/>
    <col min="9" max="9" width="8.375" customWidth="1"/>
  </cols>
  <sheetData>
    <row r="2" spans="2:9" x14ac:dyDescent="0.6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6">
      <c r="B3" s="7" t="s">
        <v>19</v>
      </c>
      <c r="C3" s="7" t="s">
        <v>21</v>
      </c>
      <c r="D3" s="7">
        <v>3</v>
      </c>
      <c r="E3" s="7" t="s">
        <v>9</v>
      </c>
      <c r="F3" s="33">
        <v>79.3</v>
      </c>
      <c r="G3" s="33">
        <v>78</v>
      </c>
      <c r="H3" s="33">
        <v>69</v>
      </c>
      <c r="I3" s="34">
        <v>75.95</v>
      </c>
    </row>
    <row r="4" spans="2:9" x14ac:dyDescent="0.6">
      <c r="B4" s="8" t="s">
        <v>19</v>
      </c>
      <c r="C4" s="8" t="s">
        <v>39</v>
      </c>
      <c r="D4" s="8">
        <v>2</v>
      </c>
      <c r="E4" s="8" t="s">
        <v>11</v>
      </c>
      <c r="F4" s="35">
        <v>97.3</v>
      </c>
      <c r="G4" s="35">
        <v>62</v>
      </c>
      <c r="H4" s="35">
        <v>77</v>
      </c>
      <c r="I4" s="36">
        <v>84.15</v>
      </c>
    </row>
    <row r="5" spans="2:9" x14ac:dyDescent="0.6">
      <c r="B5" s="8" t="s">
        <v>7</v>
      </c>
      <c r="C5" s="8" t="s">
        <v>16</v>
      </c>
      <c r="D5" s="8">
        <v>4</v>
      </c>
      <c r="E5" s="8" t="s">
        <v>9</v>
      </c>
      <c r="F5" s="35">
        <v>81.099999999999994</v>
      </c>
      <c r="G5" s="35">
        <v>82</v>
      </c>
      <c r="H5" s="35">
        <v>82</v>
      </c>
      <c r="I5" s="36">
        <v>81.55</v>
      </c>
    </row>
    <row r="6" spans="2:9" x14ac:dyDescent="0.6">
      <c r="B6" s="8" t="s">
        <v>12</v>
      </c>
      <c r="C6" s="8" t="s">
        <v>17</v>
      </c>
      <c r="D6" s="8">
        <v>3</v>
      </c>
      <c r="E6" s="8" t="s">
        <v>9</v>
      </c>
      <c r="F6" s="35">
        <v>81.099999999999994</v>
      </c>
      <c r="G6" s="35">
        <v>87</v>
      </c>
      <c r="H6" s="35">
        <v>82</v>
      </c>
      <c r="I6" s="36">
        <v>82.55</v>
      </c>
    </row>
    <row r="7" spans="2:9" x14ac:dyDescent="0.6">
      <c r="B7" s="8" t="s">
        <v>22</v>
      </c>
      <c r="C7" s="8" t="s">
        <v>23</v>
      </c>
      <c r="D7" s="8">
        <v>4</v>
      </c>
      <c r="E7" s="8" t="s">
        <v>9</v>
      </c>
      <c r="F7" s="35">
        <v>72.8</v>
      </c>
      <c r="G7" s="35">
        <v>98</v>
      </c>
      <c r="H7" s="35">
        <v>80</v>
      </c>
      <c r="I7" s="36">
        <v>80</v>
      </c>
    </row>
    <row r="8" spans="2:9" x14ac:dyDescent="0.6">
      <c r="B8" s="8" t="s">
        <v>7</v>
      </c>
      <c r="C8" s="8" t="s">
        <v>24</v>
      </c>
      <c r="D8" s="8">
        <v>2</v>
      </c>
      <c r="E8" s="8" t="s">
        <v>11</v>
      </c>
      <c r="F8" s="35">
        <v>72.8</v>
      </c>
      <c r="G8" s="35">
        <v>99</v>
      </c>
      <c r="H8" s="35">
        <v>80</v>
      </c>
      <c r="I8" s="36">
        <v>80.2</v>
      </c>
    </row>
    <row r="9" spans="2:9" x14ac:dyDescent="0.6">
      <c r="B9" s="8" t="s">
        <v>22</v>
      </c>
      <c r="C9" s="8" t="s">
        <v>40</v>
      </c>
      <c r="D9" s="8">
        <v>3</v>
      </c>
      <c r="E9" s="8" t="s">
        <v>9</v>
      </c>
      <c r="F9" s="35">
        <v>93.3</v>
      </c>
      <c r="G9" s="35">
        <v>70</v>
      </c>
      <c r="H9" s="35">
        <v>91</v>
      </c>
      <c r="I9" s="36">
        <v>87.95</v>
      </c>
    </row>
    <row r="10" spans="2:9" x14ac:dyDescent="0.6">
      <c r="B10" s="8" t="s">
        <v>7</v>
      </c>
      <c r="C10" s="8" t="s">
        <v>41</v>
      </c>
      <c r="D10" s="8">
        <v>2</v>
      </c>
      <c r="E10" s="8" t="s">
        <v>11</v>
      </c>
      <c r="F10" s="35">
        <v>69.099999999999994</v>
      </c>
      <c r="G10" s="35">
        <v>94</v>
      </c>
      <c r="H10" s="35">
        <v>92</v>
      </c>
      <c r="I10" s="36">
        <v>80.95</v>
      </c>
    </row>
    <row r="11" spans="2:9" x14ac:dyDescent="0.6">
      <c r="B11" s="8" t="s">
        <v>12</v>
      </c>
      <c r="C11" s="8" t="s">
        <v>42</v>
      </c>
      <c r="D11" s="8">
        <v>3</v>
      </c>
      <c r="E11" s="8" t="s">
        <v>9</v>
      </c>
      <c r="F11" s="35">
        <v>88.4</v>
      </c>
      <c r="G11" s="35">
        <v>94</v>
      </c>
      <c r="H11" s="35">
        <v>97</v>
      </c>
      <c r="I11" s="36">
        <v>92.1</v>
      </c>
    </row>
    <row r="12" spans="2:9" x14ac:dyDescent="0.6">
      <c r="B12" s="8" t="s">
        <v>22</v>
      </c>
      <c r="C12" s="8" t="s">
        <v>43</v>
      </c>
      <c r="D12" s="8">
        <v>2</v>
      </c>
      <c r="E12" s="8" t="s">
        <v>9</v>
      </c>
      <c r="F12" s="35">
        <v>86.6</v>
      </c>
      <c r="G12" s="35">
        <v>78</v>
      </c>
      <c r="H12" s="35">
        <v>96</v>
      </c>
      <c r="I12" s="36">
        <v>87.7</v>
      </c>
    </row>
    <row r="13" spans="2:9" x14ac:dyDescent="0.6">
      <c r="B13" s="8" t="s">
        <v>7</v>
      </c>
      <c r="C13" s="8" t="s">
        <v>14</v>
      </c>
      <c r="D13" s="8">
        <v>3</v>
      </c>
      <c r="E13" s="8" t="s">
        <v>11</v>
      </c>
      <c r="F13" s="35">
        <v>97.3</v>
      </c>
      <c r="G13" s="35">
        <v>98</v>
      </c>
      <c r="H13" s="35">
        <v>82</v>
      </c>
      <c r="I13" s="36">
        <v>92.85</v>
      </c>
    </row>
    <row r="14" spans="2:9" x14ac:dyDescent="0.6">
      <c r="B14" s="8" t="s">
        <v>12</v>
      </c>
      <c r="C14" s="8" t="s">
        <v>15</v>
      </c>
      <c r="D14" s="8">
        <v>2</v>
      </c>
      <c r="E14" s="8" t="s">
        <v>11</v>
      </c>
      <c r="F14" s="35">
        <v>91.5</v>
      </c>
      <c r="G14" s="35">
        <v>98</v>
      </c>
      <c r="H14" s="35">
        <v>88</v>
      </c>
      <c r="I14" s="36">
        <v>91.75</v>
      </c>
    </row>
    <row r="15" spans="2:9" x14ac:dyDescent="0.6">
      <c r="B15" s="8" t="s">
        <v>22</v>
      </c>
      <c r="C15" s="8" t="s">
        <v>27</v>
      </c>
      <c r="D15" s="8">
        <v>2</v>
      </c>
      <c r="E15" s="8" t="s">
        <v>9</v>
      </c>
      <c r="F15" s="35">
        <v>94</v>
      </c>
      <c r="G15" s="35">
        <v>92</v>
      </c>
      <c r="H15" s="35">
        <v>92</v>
      </c>
      <c r="I15" s="36">
        <v>93</v>
      </c>
    </row>
    <row r="16" spans="2:9" x14ac:dyDescent="0.6">
      <c r="B16" s="8" t="s">
        <v>19</v>
      </c>
      <c r="C16" s="8" t="s">
        <v>28</v>
      </c>
      <c r="D16" s="8">
        <v>2</v>
      </c>
      <c r="E16" s="8" t="s">
        <v>9</v>
      </c>
      <c r="F16" s="35">
        <v>97.7</v>
      </c>
      <c r="G16" s="35">
        <v>88</v>
      </c>
      <c r="H16" s="35">
        <v>88</v>
      </c>
      <c r="I16" s="36">
        <v>92.85</v>
      </c>
    </row>
    <row r="17" spans="2:9" x14ac:dyDescent="0.6">
      <c r="B17" s="8" t="s">
        <v>19</v>
      </c>
      <c r="C17" s="8" t="s">
        <v>44</v>
      </c>
      <c r="D17" s="8">
        <v>2</v>
      </c>
      <c r="E17" s="8" t="s">
        <v>11</v>
      </c>
      <c r="F17" s="35">
        <v>87.1</v>
      </c>
      <c r="G17" s="35">
        <v>96</v>
      </c>
      <c r="H17" s="35">
        <v>91</v>
      </c>
      <c r="I17" s="36">
        <v>90.05</v>
      </c>
    </row>
    <row r="18" spans="2:9" x14ac:dyDescent="0.6">
      <c r="B18" s="8" t="s">
        <v>22</v>
      </c>
      <c r="C18" s="8" t="s">
        <v>34</v>
      </c>
      <c r="D18" s="8">
        <v>2</v>
      </c>
      <c r="E18" s="8" t="s">
        <v>9</v>
      </c>
      <c r="F18" s="35">
        <v>88.4</v>
      </c>
      <c r="G18" s="35">
        <v>91</v>
      </c>
      <c r="H18" s="35">
        <v>95</v>
      </c>
      <c r="I18" s="36">
        <v>90.9</v>
      </c>
    </row>
    <row r="19" spans="2:9" x14ac:dyDescent="0.6">
      <c r="B19" s="8" t="s">
        <v>22</v>
      </c>
      <c r="C19" s="8" t="s">
        <v>35</v>
      </c>
      <c r="D19" s="8">
        <v>3</v>
      </c>
      <c r="E19" s="8" t="s">
        <v>9</v>
      </c>
      <c r="F19" s="35">
        <v>91.7</v>
      </c>
      <c r="G19" s="35">
        <v>95</v>
      </c>
      <c r="H19" s="35">
        <v>88</v>
      </c>
      <c r="I19" s="36">
        <v>91.25</v>
      </c>
    </row>
    <row r="20" spans="2:9" x14ac:dyDescent="0.6">
      <c r="B20" s="8" t="s">
        <v>12</v>
      </c>
      <c r="C20" s="8" t="s">
        <v>45</v>
      </c>
      <c r="D20" s="8">
        <v>2</v>
      </c>
      <c r="E20" s="8" t="s">
        <v>11</v>
      </c>
      <c r="F20" s="35">
        <v>91.7</v>
      </c>
      <c r="G20" s="35">
        <v>96</v>
      </c>
      <c r="H20" s="35">
        <v>87</v>
      </c>
      <c r="I20" s="36">
        <v>91.15</v>
      </c>
    </row>
    <row r="21" spans="2:9" x14ac:dyDescent="0.6">
      <c r="B21" s="8" t="s">
        <v>7</v>
      </c>
      <c r="C21" s="8" t="s">
        <v>46</v>
      </c>
      <c r="D21" s="8">
        <v>3</v>
      </c>
      <c r="E21" s="8" t="s">
        <v>11</v>
      </c>
      <c r="F21" s="35">
        <v>71.099999999999994</v>
      </c>
      <c r="G21" s="35">
        <v>92</v>
      </c>
      <c r="H21" s="35">
        <v>92</v>
      </c>
      <c r="I21" s="36">
        <v>81.55</v>
      </c>
    </row>
    <row r="22" spans="2:9" x14ac:dyDescent="0.6">
      <c r="B22" s="8" t="s">
        <v>7</v>
      </c>
      <c r="C22" s="8" t="s">
        <v>47</v>
      </c>
      <c r="D22" s="8">
        <v>3</v>
      </c>
      <c r="E22" s="8" t="s">
        <v>11</v>
      </c>
      <c r="F22" s="35">
        <v>81.099999999999994</v>
      </c>
      <c r="G22" s="35">
        <v>79</v>
      </c>
      <c r="H22" s="35">
        <v>96</v>
      </c>
      <c r="I22" s="36">
        <v>85.15</v>
      </c>
    </row>
    <row r="23" spans="2:9" x14ac:dyDescent="0.6">
      <c r="B23" s="8" t="s">
        <v>7</v>
      </c>
      <c r="C23" s="8" t="s">
        <v>48</v>
      </c>
      <c r="D23" s="8">
        <v>2</v>
      </c>
      <c r="E23" s="8" t="s">
        <v>11</v>
      </c>
      <c r="F23" s="35">
        <v>84.6</v>
      </c>
      <c r="G23" s="35">
        <v>77</v>
      </c>
      <c r="H23" s="35">
        <v>96</v>
      </c>
      <c r="I23" s="36">
        <v>86.5</v>
      </c>
    </row>
    <row r="24" spans="2:9" x14ac:dyDescent="0.6">
      <c r="B24" s="8" t="s">
        <v>7</v>
      </c>
      <c r="C24" s="8" t="s">
        <v>49</v>
      </c>
      <c r="D24" s="8">
        <v>3</v>
      </c>
      <c r="E24" s="8" t="s">
        <v>9</v>
      </c>
      <c r="F24" s="35">
        <v>72.8</v>
      </c>
      <c r="G24" s="35">
        <v>95</v>
      </c>
      <c r="H24" s="35">
        <v>91</v>
      </c>
      <c r="I24" s="36">
        <v>82.7</v>
      </c>
    </row>
    <row r="25" spans="2:9" x14ac:dyDescent="0.6">
      <c r="B25" s="8" t="s">
        <v>7</v>
      </c>
      <c r="C25" s="8" t="s">
        <v>50</v>
      </c>
      <c r="D25" s="8">
        <v>2</v>
      </c>
      <c r="E25" s="8" t="s">
        <v>9</v>
      </c>
      <c r="F25" s="35">
        <v>99.9</v>
      </c>
      <c r="G25" s="35">
        <v>91</v>
      </c>
      <c r="H25" s="35">
        <v>90</v>
      </c>
      <c r="I25" s="36">
        <v>95.15</v>
      </c>
    </row>
    <row r="26" spans="2:9" x14ac:dyDescent="0.6">
      <c r="B26" s="8" t="s">
        <v>7</v>
      </c>
      <c r="C26" s="8" t="s">
        <v>51</v>
      </c>
      <c r="D26" s="8">
        <v>2</v>
      </c>
      <c r="E26" s="8" t="s">
        <v>11</v>
      </c>
      <c r="F26" s="35">
        <v>93.3</v>
      </c>
      <c r="G26" s="35">
        <v>87</v>
      </c>
      <c r="H26" s="35">
        <v>95</v>
      </c>
      <c r="I26" s="36">
        <v>92.55</v>
      </c>
    </row>
    <row r="27" spans="2:9" x14ac:dyDescent="0.6">
      <c r="B27" s="8" t="s">
        <v>22</v>
      </c>
      <c r="C27" s="8" t="s">
        <v>36</v>
      </c>
      <c r="D27" s="8">
        <v>2</v>
      </c>
      <c r="E27" s="8" t="s">
        <v>9</v>
      </c>
      <c r="F27" s="35">
        <v>93.3</v>
      </c>
      <c r="G27" s="35">
        <v>94</v>
      </c>
      <c r="H27" s="35">
        <v>90</v>
      </c>
      <c r="I27" s="36">
        <v>92.45</v>
      </c>
    </row>
    <row r="28" spans="2:9" x14ac:dyDescent="0.6">
      <c r="B28" s="9" t="s">
        <v>19</v>
      </c>
      <c r="C28" s="9" t="s">
        <v>37</v>
      </c>
      <c r="D28" s="9">
        <v>3</v>
      </c>
      <c r="E28" s="9" t="s">
        <v>9</v>
      </c>
      <c r="F28" s="37">
        <v>97.7</v>
      </c>
      <c r="G28" s="37">
        <v>99</v>
      </c>
      <c r="H28" s="37">
        <v>95</v>
      </c>
      <c r="I28" s="38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  <rowBreaks count="1" manualBreakCount="1">
    <brk id="1" max="16383" man="1"/>
  </rowBreaks>
  <colBreaks count="1" manualBreakCount="1">
    <brk id="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opLeftCell="A18" workbookViewId="0">
      <selection activeCell="C38" sqref="C38"/>
    </sheetView>
  </sheetViews>
  <sheetFormatPr defaultRowHeight="16.899999999999999" x14ac:dyDescent="0.6"/>
  <cols>
    <col min="1" max="1" width="13" bestFit="1" customWidth="1"/>
    <col min="2" max="2" width="7.125" bestFit="1" customWidth="1"/>
    <col min="3" max="3" width="9.625" bestFit="1" customWidth="1"/>
    <col min="4" max="4" width="6.25" customWidth="1"/>
    <col min="6" max="6" width="11" bestFit="1" customWidth="1"/>
    <col min="7" max="7" width="7.125" customWidth="1"/>
    <col min="8" max="8" width="7.5" customWidth="1"/>
    <col min="9" max="9" width="21.375" bestFit="1" customWidth="1"/>
    <col min="10" max="10" width="17.25" bestFit="1" customWidth="1"/>
  </cols>
  <sheetData>
    <row r="1" spans="1:10" x14ac:dyDescent="0.6">
      <c r="A1" t="s">
        <v>52</v>
      </c>
    </row>
    <row r="2" spans="1:10" x14ac:dyDescent="0.6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6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SUMPRODUCT(E3*0.7,F3*0.2,G3*0.1)</f>
        <v>9368.9778000000024</v>
      </c>
      <c r="I3" s="3" t="str">
        <f>_xlfn.CONCAT(REPT("★",QUOTIENT($E3,10)),REPT("☆",10-QUOTIENT($E3,10)))</f>
        <v>★★★★★★★☆☆☆</v>
      </c>
      <c r="J3" s="3" t="str" cm="1">
        <f t="array" ref="J3">fn비고(E3,F3,G3,H3)</f>
        <v/>
      </c>
    </row>
    <row r="4" spans="1:10" x14ac:dyDescent="0.6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 t="shared" ref="H4:H34" si="0">SUMPRODUCT(E4*0.7,F4*0.2,G4*0.1)</f>
        <v>9346.1760000000031</v>
      </c>
      <c r="I4" s="3" t="str">
        <f t="shared" ref="I4:I34" si="1">_xlfn.CONCAT(REPT("★",QUOTIENT($E4,10)),REPT("☆",10-QUOTIENT($E4,10)))</f>
        <v>★★★★★★★★★☆</v>
      </c>
      <c r="J4" s="3" t="str" cm="1">
        <f t="array" ref="J4">fn비고(E4,F4,G4,H4)</f>
        <v/>
      </c>
    </row>
    <row r="5" spans="1:10" x14ac:dyDescent="0.6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 t="shared" si="0"/>
        <v>5009.5248000000001</v>
      </c>
      <c r="I5" s="3" t="str">
        <f t="shared" si="1"/>
        <v>★★★★★★★☆☆☆</v>
      </c>
      <c r="J5" s="3" t="str" cm="1">
        <f t="array" ref="J5">fn비고(E5,F5,G5,H5)</f>
        <v/>
      </c>
    </row>
    <row r="6" spans="1:10" x14ac:dyDescent="0.6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 t="shared" si="0"/>
        <v>8755.0848000000005</v>
      </c>
      <c r="I6" s="3" t="str">
        <f t="shared" si="1"/>
        <v>★★★★★★★★☆☆</v>
      </c>
      <c r="J6" s="3" t="str" cm="1">
        <f t="array" ref="J6">fn비고(E6,F6,G6,H6)</f>
        <v/>
      </c>
    </row>
    <row r="7" spans="1:10" x14ac:dyDescent="0.6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 t="shared" si="0"/>
        <v>12864.159000000001</v>
      </c>
      <c r="I7" s="3" t="str">
        <f t="shared" si="1"/>
        <v>★★★★★★★★★☆</v>
      </c>
      <c r="J7" s="3" t="str" cm="1">
        <f t="array" ref="J7">fn비고(E7,F7,G7,H7)</f>
        <v>성적장학금대상자</v>
      </c>
    </row>
    <row r="8" spans="1:10" x14ac:dyDescent="0.6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 t="shared" si="0"/>
        <v>8810.9839999999986</v>
      </c>
      <c r="I8" s="3" t="str">
        <f t="shared" si="1"/>
        <v>★★★★★★★☆☆☆</v>
      </c>
      <c r="J8" s="3" t="str" cm="1">
        <f t="array" ref="J8">fn비고(E8,F8,G8,H8)</f>
        <v/>
      </c>
    </row>
    <row r="9" spans="1:10" x14ac:dyDescent="0.6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 t="shared" si="0"/>
        <v>10592.243200000003</v>
      </c>
      <c r="I9" s="3" t="str">
        <f t="shared" si="1"/>
        <v>★★★★★★★★★☆</v>
      </c>
      <c r="J9" s="3" t="str" cm="1">
        <f t="array" ref="J9">fn비고(E9,F9,G9,H9)</f>
        <v>성적장학금대상자</v>
      </c>
    </row>
    <row r="10" spans="1:10" x14ac:dyDescent="0.6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 t="shared" si="0"/>
        <v>5036.5952000000007</v>
      </c>
      <c r="I10" s="3" t="str">
        <f t="shared" si="1"/>
        <v>★★★★★★★☆☆☆</v>
      </c>
      <c r="J10" s="3" t="str" cm="1">
        <f t="array" ref="J10">fn비고(E10,F10,G10,H10)</f>
        <v/>
      </c>
    </row>
    <row r="11" spans="1:10" x14ac:dyDescent="0.6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 t="shared" si="0"/>
        <v>8610.8736000000008</v>
      </c>
      <c r="I11" s="3" t="str">
        <f t="shared" si="1"/>
        <v>★★★★★★★★☆☆</v>
      </c>
      <c r="J11" s="3" t="str" cm="1">
        <f t="array" ref="J11">fn비고(E11,F11,G11,H11)</f>
        <v/>
      </c>
    </row>
    <row r="12" spans="1:10" x14ac:dyDescent="0.6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 t="shared" si="0"/>
        <v>12684.806400000003</v>
      </c>
      <c r="I12" s="3" t="str">
        <f t="shared" si="1"/>
        <v>★★★★★★★★★☆</v>
      </c>
      <c r="J12" s="3" t="str" cm="1">
        <f t="array" ref="J12">fn비고(E12,F12,G12,H12)</f>
        <v>성적장학금대상자</v>
      </c>
    </row>
    <row r="13" spans="1:10" x14ac:dyDescent="0.6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 t="shared" si="0"/>
        <v>9556.7472000000016</v>
      </c>
      <c r="I13" s="3" t="str">
        <f t="shared" si="1"/>
        <v>★★★★★★★★☆☆</v>
      </c>
      <c r="J13" s="3" t="str" cm="1">
        <f t="array" ref="J13">fn비고(E13,F13,G13,H13)</f>
        <v/>
      </c>
    </row>
    <row r="14" spans="1:10" x14ac:dyDescent="0.6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 t="shared" si="0"/>
        <v>10228.764000000003</v>
      </c>
      <c r="I14" s="3" t="str">
        <f t="shared" si="1"/>
        <v>★★★★★★★★☆☆</v>
      </c>
      <c r="J14" s="3" t="str" cm="1">
        <f t="array" ref="J14">fn비고(E14,F14,G14,H14)</f>
        <v>성적장학금대상자</v>
      </c>
    </row>
    <row r="15" spans="1:10" x14ac:dyDescent="0.6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 t="shared" si="0"/>
        <v>10422.720000000001</v>
      </c>
      <c r="I15" s="3" t="str">
        <f t="shared" si="1"/>
        <v>★★★★★★★★★☆</v>
      </c>
      <c r="J15" s="3" t="str" cm="1">
        <f t="array" ref="J15">fn비고(E15,F15,G15,H15)</f>
        <v>성적장학금대상자</v>
      </c>
    </row>
    <row r="16" spans="1:10" x14ac:dyDescent="0.6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 t="shared" si="0"/>
        <v>4576.264000000001</v>
      </c>
      <c r="I16" s="3" t="str">
        <f t="shared" si="1"/>
        <v>★★★★★★★★★☆</v>
      </c>
      <c r="J16" s="3" t="str" cm="1">
        <f t="array" ref="J16">fn비고(E16,F16,G16,H16)</f>
        <v/>
      </c>
    </row>
    <row r="17" spans="1:10" x14ac:dyDescent="0.6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 t="shared" si="0"/>
        <v>9698.7072000000007</v>
      </c>
      <c r="I17" s="3" t="str">
        <f t="shared" si="1"/>
        <v>★★★★★★★☆☆☆</v>
      </c>
      <c r="J17" s="3" t="str" cm="1">
        <f t="array" ref="J17">fn비고(E17,F17,G17,H17)</f>
        <v/>
      </c>
    </row>
    <row r="18" spans="1:10" x14ac:dyDescent="0.6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 t="shared" si="0"/>
        <v>9746.8644000000004</v>
      </c>
      <c r="I18" s="3" t="str">
        <f t="shared" si="1"/>
        <v>★★★★★★★★★☆</v>
      </c>
      <c r="J18" s="3" t="str" cm="1">
        <f t="array" ref="J18">fn비고(E18,F18,G18,H18)</f>
        <v>성적장학금대상자</v>
      </c>
    </row>
    <row r="19" spans="1:10" x14ac:dyDescent="0.6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 t="shared" si="0"/>
        <v>6148.7999999999993</v>
      </c>
      <c r="I19" s="3" t="str">
        <f t="shared" si="1"/>
        <v>★★★★★★★★★☆</v>
      </c>
      <c r="J19" s="3" t="str" cm="1">
        <f t="array" ref="J19">fn비고(E19,F19,G19,H19)</f>
        <v/>
      </c>
    </row>
    <row r="20" spans="1:10" x14ac:dyDescent="0.6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 t="shared" si="0"/>
        <v>10795.743</v>
      </c>
      <c r="I20" s="3" t="str">
        <f t="shared" si="1"/>
        <v>★★★★★★★★★☆</v>
      </c>
      <c r="J20" s="3" t="str" cm="1">
        <f t="array" ref="J20">fn비고(E20,F20,G20,H20)</f>
        <v>성적장학금대상자</v>
      </c>
    </row>
    <row r="21" spans="1:10" x14ac:dyDescent="0.6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 t="shared" si="0"/>
        <v>6277.3199999999988</v>
      </c>
      <c r="I21" s="3" t="str">
        <f t="shared" si="1"/>
        <v>★★★★★☆☆☆☆☆</v>
      </c>
      <c r="J21" s="3" t="str" cm="1">
        <f t="array" ref="J21">fn비고(E21,F21,G21,H21)</f>
        <v/>
      </c>
    </row>
    <row r="22" spans="1:10" x14ac:dyDescent="0.6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 t="shared" si="0"/>
        <v>9775.1472000000012</v>
      </c>
      <c r="I22" s="3" t="str">
        <f t="shared" si="1"/>
        <v>★★★★★★★★★☆</v>
      </c>
      <c r="J22" s="3" t="str" cm="1">
        <f t="array" ref="J22">fn비고(E22,F22,G22,H22)</f>
        <v/>
      </c>
    </row>
    <row r="23" spans="1:10" x14ac:dyDescent="0.6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 t="shared" si="0"/>
        <v>11529.827399999998</v>
      </c>
      <c r="I23" s="3" t="str">
        <f t="shared" si="1"/>
        <v>★★★★★★★★★☆</v>
      </c>
      <c r="J23" s="3" t="str" cm="1">
        <f t="array" ref="J23">fn비고(E23,F23,G23,H23)</f>
        <v>성적장학금대상자</v>
      </c>
    </row>
    <row r="24" spans="1:10" x14ac:dyDescent="0.6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 t="shared" si="0"/>
        <v>11776.699199999999</v>
      </c>
      <c r="I24" s="3" t="str">
        <f t="shared" si="1"/>
        <v>★★★★★★★★★☆</v>
      </c>
      <c r="J24" s="3" t="str" cm="1">
        <f t="array" ref="J24">fn비고(E24,F24,G24,H24)</f>
        <v>성적장학금대상자</v>
      </c>
    </row>
    <row r="25" spans="1:10" x14ac:dyDescent="0.6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 t="shared" si="0"/>
        <v>9078.4512000000013</v>
      </c>
      <c r="I25" s="3" t="str">
        <f t="shared" si="1"/>
        <v>★★★★★★★★☆☆</v>
      </c>
      <c r="J25" s="3" t="str" cm="1">
        <f t="array" ref="J25">fn비고(E25,F25,G25,H25)</f>
        <v/>
      </c>
    </row>
    <row r="26" spans="1:10" x14ac:dyDescent="0.6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 t="shared" si="0"/>
        <v>6941.771200000001</v>
      </c>
      <c r="I26" s="3" t="str">
        <f t="shared" si="1"/>
        <v>★★★★★★★★★☆</v>
      </c>
      <c r="J26" s="3" t="str" cm="1">
        <f t="array" ref="J26">fn비고(E26,F26,G26,H26)</f>
        <v/>
      </c>
    </row>
    <row r="27" spans="1:10" x14ac:dyDescent="0.6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 t="shared" si="0"/>
        <v>5072.76</v>
      </c>
      <c r="I27" s="3" t="str">
        <f t="shared" si="1"/>
        <v>★★★★★★★★★☆</v>
      </c>
      <c r="J27" s="3" t="str" cm="1">
        <f t="array" ref="J27">fn비고(E27,F27,G27,H27)</f>
        <v/>
      </c>
    </row>
    <row r="28" spans="1:10" x14ac:dyDescent="0.6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 t="shared" si="0"/>
        <v>11138.624000000002</v>
      </c>
      <c r="I28" s="3" t="str">
        <f t="shared" si="1"/>
        <v>★★★★★★★★★☆</v>
      </c>
      <c r="J28" s="3" t="str" cm="1">
        <f t="array" ref="J28">fn비고(E28,F28,G28,H28)</f>
        <v>성적장학금대상자</v>
      </c>
    </row>
    <row r="29" spans="1:10" x14ac:dyDescent="0.6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 t="shared" si="0"/>
        <v>9920.0640000000003</v>
      </c>
      <c r="I29" s="3" t="str">
        <f t="shared" si="1"/>
        <v>★★★★★★★★★☆</v>
      </c>
      <c r="J29" s="3" t="str" cm="1">
        <f t="array" ref="J29">fn비고(E29,F29,G29,H29)</f>
        <v>성적장학금대상자</v>
      </c>
    </row>
    <row r="30" spans="1:10" x14ac:dyDescent="0.6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 t="shared" si="0"/>
        <v>10021.704000000002</v>
      </c>
      <c r="I30" s="3" t="str">
        <f t="shared" si="1"/>
        <v>★★★★★★★★★☆</v>
      </c>
      <c r="J30" s="3" t="str" cm="1">
        <f t="array" ref="J30">fn비고(E30,F30,G30,H30)</f>
        <v>성적장학금대상자</v>
      </c>
    </row>
    <row r="31" spans="1:10" x14ac:dyDescent="0.6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 t="shared" si="0"/>
        <v>11284.436800000001</v>
      </c>
      <c r="I31" s="3" t="str">
        <f t="shared" si="1"/>
        <v>★★★★★★★★☆☆</v>
      </c>
      <c r="J31" s="3" t="str" cm="1">
        <f t="array" ref="J31">fn비고(E31,F31,G31,H31)</f>
        <v>성적장학금대상자</v>
      </c>
    </row>
    <row r="32" spans="1:10" x14ac:dyDescent="0.6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 t="shared" si="0"/>
        <v>8442.84</v>
      </c>
      <c r="I32" s="3" t="str">
        <f t="shared" si="1"/>
        <v>★★★★★★☆☆☆☆</v>
      </c>
      <c r="J32" s="3" t="str" cm="1">
        <f t="array" ref="J32">fn비고(E32,F32,G32,H32)</f>
        <v/>
      </c>
    </row>
    <row r="33" spans="1:10" x14ac:dyDescent="0.6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 t="shared" si="0"/>
        <v>7466.536000000001</v>
      </c>
      <c r="I33" s="3" t="str">
        <f t="shared" si="1"/>
        <v>★★★★★★★★★☆</v>
      </c>
      <c r="J33" s="3" t="str" cm="1">
        <f t="array" ref="J33">fn비고(E33,F33,G33,H33)</f>
        <v/>
      </c>
    </row>
    <row r="34" spans="1:10" x14ac:dyDescent="0.6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 t="shared" si="0"/>
        <v>11454.534</v>
      </c>
      <c r="I34" s="3" t="str">
        <f t="shared" si="1"/>
        <v>★★★★★★★★★☆</v>
      </c>
      <c r="J34" s="3" t="str" cm="1">
        <f t="array" ref="J34">fn비고(E34,F34,G34,H34)</f>
        <v>성적장학금대상자</v>
      </c>
    </row>
    <row r="36" spans="1:10" x14ac:dyDescent="0.6">
      <c r="A36" t="s">
        <v>62</v>
      </c>
    </row>
    <row r="37" spans="1:10" x14ac:dyDescent="0.6">
      <c r="A37" s="3" t="s">
        <v>3</v>
      </c>
      <c r="B37" s="1" t="s">
        <v>63</v>
      </c>
      <c r="C37" s="1" t="s">
        <v>64</v>
      </c>
    </row>
    <row r="38" spans="1:10" x14ac:dyDescent="0.6">
      <c r="A38" s="3" t="s">
        <v>9</v>
      </c>
      <c r="B38" s="3" t="str">
        <f t="array" ref="B38">SUM(IF($A38=$D$3:$D$34,1))&amp;"명"</f>
        <v>20명</v>
      </c>
      <c r="C38" s="12" t="e" cm="1">
        <f t="array" ref="C38">AVERAGE(IF(($A38=$D$3:$D$34)*(FIND("정보",$A$3:$A$34)&gt;=1),$G$3:$G$34))</f>
        <v>#VALUE!</v>
      </c>
    </row>
    <row r="39" spans="1:10" x14ac:dyDescent="0.6">
      <c r="A39" s="3" t="s">
        <v>11</v>
      </c>
      <c r="B39" s="3" t="str">
        <f t="array" ref="B39">SUM(IF($A39=$D$3:$D$34,1))&amp;"명"</f>
        <v>12명</v>
      </c>
      <c r="C39" s="12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6"/>
  <sheetViews>
    <sheetView workbookViewId="0">
      <selection activeCell="J8" sqref="J8"/>
    </sheetView>
  </sheetViews>
  <sheetFormatPr defaultRowHeight="16.899999999999999" x14ac:dyDescent="0.6"/>
  <cols>
    <col min="1" max="1" width="3.5" customWidth="1"/>
    <col min="2" max="2" width="12" bestFit="1" customWidth="1"/>
    <col min="3" max="4" width="15.625" bestFit="1" customWidth="1"/>
    <col min="5" max="6" width="6.8125" bestFit="1" customWidth="1"/>
    <col min="7" max="7" width="6.5625" bestFit="1" customWidth="1"/>
    <col min="8" max="16" width="6.8125" bestFit="1" customWidth="1"/>
    <col min="17" max="19" width="7.5" bestFit="1" customWidth="1"/>
    <col min="20" max="38" width="6.4375" bestFit="1" customWidth="1"/>
    <col min="39" max="40" width="7.5" bestFit="1" customWidth="1"/>
  </cols>
  <sheetData>
    <row r="2" spans="2:7" x14ac:dyDescent="0.6">
      <c r="B2" s="39" t="s">
        <v>2</v>
      </c>
      <c r="C2" t="s">
        <v>77</v>
      </c>
    </row>
    <row r="4" spans="2:7" x14ac:dyDescent="0.6">
      <c r="E4" s="39" t="s">
        <v>3</v>
      </c>
    </row>
    <row r="5" spans="2:7" x14ac:dyDescent="0.6">
      <c r="B5" s="39" t="s">
        <v>79</v>
      </c>
      <c r="C5" s="39" t="s">
        <v>0</v>
      </c>
      <c r="D5" s="39" t="s">
        <v>78</v>
      </c>
      <c r="E5" t="s">
        <v>9</v>
      </c>
      <c r="F5" t="s">
        <v>11</v>
      </c>
      <c r="G5" t="s">
        <v>76</v>
      </c>
    </row>
    <row r="6" spans="2:7" x14ac:dyDescent="0.6">
      <c r="B6" t="s">
        <v>80</v>
      </c>
      <c r="E6" s="40"/>
      <c r="F6" s="40"/>
      <c r="G6" s="40"/>
    </row>
    <row r="7" spans="2:7" x14ac:dyDescent="0.6">
      <c r="D7" t="s">
        <v>82</v>
      </c>
      <c r="E7" s="40">
        <v>92.050000000000011</v>
      </c>
      <c r="F7" s="40">
        <v>89.3</v>
      </c>
      <c r="G7" s="40">
        <v>91.744444444444454</v>
      </c>
    </row>
    <row r="8" spans="2:7" x14ac:dyDescent="0.6">
      <c r="D8" t="s">
        <v>84</v>
      </c>
      <c r="E8" s="40">
        <v>89</v>
      </c>
      <c r="F8" s="40">
        <v>95.5</v>
      </c>
      <c r="G8" s="40">
        <v>89.722222222222229</v>
      </c>
    </row>
    <row r="9" spans="2:7" x14ac:dyDescent="0.6">
      <c r="D9" t="s">
        <v>86</v>
      </c>
      <c r="E9" s="40">
        <v>90.1875</v>
      </c>
      <c r="F9" s="40">
        <v>85.5</v>
      </c>
      <c r="G9" s="40">
        <v>89.666666666666671</v>
      </c>
    </row>
    <row r="10" spans="2:7" x14ac:dyDescent="0.6">
      <c r="B10" t="s">
        <v>81</v>
      </c>
      <c r="E10" s="40"/>
      <c r="F10" s="40"/>
      <c r="G10" s="40"/>
    </row>
    <row r="11" spans="2:7" x14ac:dyDescent="0.6">
      <c r="D11" t="s">
        <v>82</v>
      </c>
      <c r="E11" s="40">
        <v>94.616666666666674</v>
      </c>
      <c r="F11" s="40">
        <v>89.818181818181827</v>
      </c>
      <c r="G11" s="40">
        <v>91.511764705882342</v>
      </c>
    </row>
    <row r="12" spans="2:7" x14ac:dyDescent="0.6">
      <c r="D12" t="s">
        <v>84</v>
      </c>
      <c r="E12" s="40">
        <v>91.833333333333329</v>
      </c>
      <c r="F12" s="40">
        <v>89</v>
      </c>
      <c r="G12" s="40">
        <v>90</v>
      </c>
    </row>
    <row r="13" spans="2:7" x14ac:dyDescent="0.6">
      <c r="D13" t="s">
        <v>86</v>
      </c>
      <c r="E13" s="40">
        <v>92.333333333333329</v>
      </c>
      <c r="F13" s="40">
        <v>92.36363636363636</v>
      </c>
      <c r="G13" s="40">
        <v>92.352941176470594</v>
      </c>
    </row>
    <row r="14" spans="2:7" x14ac:dyDescent="0.6">
      <c r="B14" t="s">
        <v>83</v>
      </c>
      <c r="E14" s="40">
        <v>92.750000000000014</v>
      </c>
      <c r="F14" s="40">
        <v>89.738461538461536</v>
      </c>
      <c r="G14" s="40">
        <v>91.631428571428572</v>
      </c>
    </row>
    <row r="15" spans="2:7" x14ac:dyDescent="0.6">
      <c r="B15" t="s">
        <v>85</v>
      </c>
      <c r="E15" s="40">
        <v>89.772727272727266</v>
      </c>
      <c r="F15" s="40">
        <v>90</v>
      </c>
      <c r="G15" s="40">
        <v>89.857142857142861</v>
      </c>
    </row>
    <row r="16" spans="2:7" x14ac:dyDescent="0.6">
      <c r="B16" t="s">
        <v>87</v>
      </c>
      <c r="E16" s="40">
        <v>90.772727272727266</v>
      </c>
      <c r="F16" s="40">
        <v>91.307692307692307</v>
      </c>
      <c r="G16" s="40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C19" sqref="C19"/>
    </sheetView>
  </sheetViews>
  <sheetFormatPr defaultRowHeight="16.899999999999999" x14ac:dyDescent="0.6"/>
  <cols>
    <col min="1" max="1" width="11" bestFit="1" customWidth="1"/>
    <col min="2" max="2" width="12.5" customWidth="1"/>
  </cols>
  <sheetData>
    <row r="1" spans="1:6" x14ac:dyDescent="0.6">
      <c r="B1" t="s">
        <v>65</v>
      </c>
    </row>
    <row r="2" spans="1:6" x14ac:dyDescent="0.6">
      <c r="B2" s="13"/>
      <c r="C2" s="3" t="s">
        <v>66</v>
      </c>
      <c r="D2" s="3" t="s">
        <v>67</v>
      </c>
    </row>
    <row r="3" spans="1:6" x14ac:dyDescent="0.6">
      <c r="B3" s="3" t="s">
        <v>4</v>
      </c>
      <c r="C3" s="3">
        <v>79.3</v>
      </c>
      <c r="D3" s="14">
        <v>0.7</v>
      </c>
    </row>
    <row r="4" spans="1:6" x14ac:dyDescent="0.6">
      <c r="B4" s="3" t="s">
        <v>5</v>
      </c>
      <c r="C4" s="3">
        <v>87</v>
      </c>
      <c r="D4" s="14">
        <v>0.2</v>
      </c>
    </row>
    <row r="5" spans="1:6" x14ac:dyDescent="0.6">
      <c r="B5" s="3" t="s">
        <v>6</v>
      </c>
      <c r="C5" s="15">
        <v>97</v>
      </c>
      <c r="D5" s="14">
        <v>0.1</v>
      </c>
    </row>
    <row r="6" spans="1:6" x14ac:dyDescent="0.6">
      <c r="B6" s="16" t="s">
        <v>38</v>
      </c>
      <c r="C6" s="17">
        <f>SUMPRODUCT(C3:C5,D3:D5)</f>
        <v>82.61</v>
      </c>
      <c r="D6" s="18"/>
    </row>
    <row r="9" spans="1:6" x14ac:dyDescent="0.6">
      <c r="B9" s="19" t="s">
        <v>68</v>
      </c>
    </row>
    <row r="11" spans="1:6" x14ac:dyDescent="0.6">
      <c r="C11" t="s">
        <v>4</v>
      </c>
    </row>
    <row r="12" spans="1:6" x14ac:dyDescent="0.6">
      <c r="B12" s="10">
        <f>C6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6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6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6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6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xWindow="338" yWindow="1107"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11B893A3-E3CD-4808-BA21-B11A35D8DB98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topLeftCell="A7" workbookViewId="0">
      <selection activeCell="M21" sqref="M21"/>
    </sheetView>
  </sheetViews>
  <sheetFormatPr defaultRowHeight="16.899999999999999" x14ac:dyDescent="0.6"/>
  <cols>
    <col min="2" max="2" width="15.5" customWidth="1"/>
    <col min="4" max="4" width="11" bestFit="1" customWidth="1"/>
  </cols>
  <sheetData>
    <row r="2" spans="2:5" x14ac:dyDescent="0.6">
      <c r="B2" t="s">
        <v>69</v>
      </c>
    </row>
    <row r="4" spans="2:5" x14ac:dyDescent="0.6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6">
      <c r="B5" s="12" t="s">
        <v>55</v>
      </c>
      <c r="C5" s="12">
        <v>85</v>
      </c>
      <c r="D5" s="12">
        <v>87</v>
      </c>
      <c r="E5" s="12">
        <v>90</v>
      </c>
    </row>
    <row r="6" spans="2:5" x14ac:dyDescent="0.6">
      <c r="B6" s="12" t="s">
        <v>7</v>
      </c>
      <c r="C6" s="12">
        <v>87</v>
      </c>
      <c r="D6" s="12">
        <v>88</v>
      </c>
      <c r="E6" s="12">
        <v>83</v>
      </c>
    </row>
    <row r="7" spans="2:5" x14ac:dyDescent="0.6">
      <c r="B7" s="12" t="s">
        <v>19</v>
      </c>
      <c r="C7" s="12">
        <v>93</v>
      </c>
      <c r="D7" s="12">
        <v>87</v>
      </c>
      <c r="E7" s="12">
        <v>81</v>
      </c>
    </row>
    <row r="8" spans="2:5" x14ac:dyDescent="0.6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G5" sqref="G5:G30"/>
    </sheetView>
  </sheetViews>
  <sheetFormatPr defaultRowHeight="16.899999999999999" x14ac:dyDescent="0.6"/>
  <cols>
    <col min="1" max="1" width="13" bestFit="1" customWidth="1"/>
    <col min="2" max="2" width="7.125" bestFit="1" customWidth="1"/>
    <col min="3" max="3" width="5.5" bestFit="1" customWidth="1"/>
    <col min="4" max="4" width="9.25" bestFit="1" customWidth="1"/>
    <col min="5" max="5" width="11.25" bestFit="1" customWidth="1"/>
    <col min="6" max="6" width="8.75" bestFit="1" customWidth="1"/>
    <col min="7" max="7" width="9.75" customWidth="1"/>
    <col min="8" max="8" width="2.375" customWidth="1"/>
    <col min="9" max="9" width="15.125" customWidth="1"/>
  </cols>
  <sheetData>
    <row r="3" spans="1:9" x14ac:dyDescent="0.6">
      <c r="A3" t="s">
        <v>52</v>
      </c>
      <c r="I3" t="s">
        <v>62</v>
      </c>
    </row>
    <row r="4" spans="1:9" x14ac:dyDescent="0.6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6">
      <c r="A5" s="25" t="s">
        <v>19</v>
      </c>
      <c r="B5" s="26" t="s">
        <v>21</v>
      </c>
      <c r="C5" s="26">
        <v>3</v>
      </c>
      <c r="D5" s="41">
        <v>79.3</v>
      </c>
      <c r="E5" s="26">
        <v>78</v>
      </c>
      <c r="F5" s="26">
        <v>69</v>
      </c>
      <c r="G5" s="27">
        <f t="shared" ref="G5:G30" si="0">AVERAGEA(D5:F5)</f>
        <v>75.433333333333337</v>
      </c>
      <c r="I5" s="28" t="s">
        <v>19</v>
      </c>
    </row>
    <row r="6" spans="1:9" x14ac:dyDescent="0.6">
      <c r="A6" s="25" t="s">
        <v>19</v>
      </c>
      <c r="B6" s="26" t="s">
        <v>44</v>
      </c>
      <c r="C6" s="26">
        <v>2</v>
      </c>
      <c r="D6" s="41">
        <v>95.2</v>
      </c>
      <c r="E6" s="26">
        <v>97</v>
      </c>
      <c r="F6" s="26">
        <v>94</v>
      </c>
      <c r="G6" s="27">
        <f t="shared" si="0"/>
        <v>95.399999999999991</v>
      </c>
      <c r="I6" s="28" t="s">
        <v>7</v>
      </c>
    </row>
    <row r="7" spans="1:9" x14ac:dyDescent="0.6">
      <c r="A7" s="25" t="s">
        <v>19</v>
      </c>
      <c r="B7" s="26" t="s">
        <v>39</v>
      </c>
      <c r="C7" s="26">
        <v>2</v>
      </c>
      <c r="D7" s="41">
        <v>97.3</v>
      </c>
      <c r="E7" s="26" t="s">
        <v>70</v>
      </c>
      <c r="F7" s="26">
        <v>77</v>
      </c>
      <c r="G7" s="27">
        <f t="shared" si="0"/>
        <v>58.1</v>
      </c>
      <c r="I7" s="28" t="s">
        <v>22</v>
      </c>
    </row>
    <row r="8" spans="1:9" x14ac:dyDescent="0.6">
      <c r="A8" s="25" t="s">
        <v>7</v>
      </c>
      <c r="B8" s="26" t="s">
        <v>16</v>
      </c>
      <c r="C8" s="26">
        <v>4</v>
      </c>
      <c r="D8" s="41">
        <v>81.099999999999994</v>
      </c>
      <c r="E8" s="26">
        <v>82</v>
      </c>
      <c r="F8" s="26">
        <v>82</v>
      </c>
      <c r="G8" s="27">
        <f t="shared" si="0"/>
        <v>81.7</v>
      </c>
      <c r="I8" s="28" t="s">
        <v>12</v>
      </c>
    </row>
    <row r="9" spans="1:9" x14ac:dyDescent="0.6">
      <c r="A9" s="25" t="s">
        <v>22</v>
      </c>
      <c r="B9" s="26" t="s">
        <v>34</v>
      </c>
      <c r="C9" s="26">
        <v>2</v>
      </c>
      <c r="D9" s="41">
        <v>88.4</v>
      </c>
      <c r="E9" s="26">
        <v>91</v>
      </c>
      <c r="F9" s="26">
        <v>95</v>
      </c>
      <c r="G9" s="27">
        <f t="shared" si="0"/>
        <v>91.466666666666654</v>
      </c>
    </row>
    <row r="10" spans="1:9" x14ac:dyDescent="0.6">
      <c r="A10" s="25" t="s">
        <v>22</v>
      </c>
      <c r="B10" s="26" t="s">
        <v>35</v>
      </c>
      <c r="C10" s="26">
        <v>3</v>
      </c>
      <c r="D10" s="41">
        <v>91.7</v>
      </c>
      <c r="E10" s="26">
        <v>95</v>
      </c>
      <c r="F10" s="26">
        <v>88</v>
      </c>
      <c r="G10" s="27">
        <f t="shared" si="0"/>
        <v>91.566666666666663</v>
      </c>
    </row>
    <row r="11" spans="1:9" x14ac:dyDescent="0.6">
      <c r="A11" s="25" t="s">
        <v>12</v>
      </c>
      <c r="B11" s="26" t="s">
        <v>17</v>
      </c>
      <c r="C11" s="26">
        <v>3</v>
      </c>
      <c r="D11" s="41">
        <v>81.099999999999994</v>
      </c>
      <c r="E11" s="26">
        <v>87</v>
      </c>
      <c r="F11" s="26">
        <v>82</v>
      </c>
      <c r="G11" s="27">
        <f t="shared" si="0"/>
        <v>83.36666666666666</v>
      </c>
    </row>
    <row r="12" spans="1:9" x14ac:dyDescent="0.6">
      <c r="A12" s="25" t="s">
        <v>22</v>
      </c>
      <c r="B12" s="26" t="s">
        <v>23</v>
      </c>
      <c r="C12" s="26">
        <v>4</v>
      </c>
      <c r="D12" s="41">
        <v>72.8</v>
      </c>
      <c r="E12" s="26">
        <v>98</v>
      </c>
      <c r="F12" s="26">
        <v>80</v>
      </c>
      <c r="G12" s="27">
        <f t="shared" si="0"/>
        <v>83.600000000000009</v>
      </c>
    </row>
    <row r="13" spans="1:9" x14ac:dyDescent="0.6">
      <c r="A13" s="25" t="s">
        <v>7</v>
      </c>
      <c r="B13" s="26" t="s">
        <v>24</v>
      </c>
      <c r="C13" s="26">
        <v>2</v>
      </c>
      <c r="D13" s="41">
        <v>72.8</v>
      </c>
      <c r="E13" s="26">
        <v>99</v>
      </c>
      <c r="F13" s="26">
        <v>80</v>
      </c>
      <c r="G13" s="27">
        <f t="shared" si="0"/>
        <v>83.933333333333337</v>
      </c>
    </row>
    <row r="14" spans="1:9" x14ac:dyDescent="0.6">
      <c r="A14" s="25" t="s">
        <v>22</v>
      </c>
      <c r="B14" s="26" t="s">
        <v>40</v>
      </c>
      <c r="C14" s="26">
        <v>3</v>
      </c>
      <c r="D14" s="41">
        <v>93.3</v>
      </c>
      <c r="E14" s="26">
        <v>70</v>
      </c>
      <c r="F14" s="26">
        <v>91</v>
      </c>
      <c r="G14" s="27">
        <f t="shared" si="0"/>
        <v>84.766666666666666</v>
      </c>
    </row>
    <row r="15" spans="1:9" x14ac:dyDescent="0.6">
      <c r="A15" s="25" t="s">
        <v>7</v>
      </c>
      <c r="B15" s="26" t="s">
        <v>41</v>
      </c>
      <c r="C15" s="26">
        <v>2</v>
      </c>
      <c r="D15" s="41" t="s">
        <v>70</v>
      </c>
      <c r="E15" s="26">
        <v>94</v>
      </c>
      <c r="F15" s="26">
        <v>92</v>
      </c>
      <c r="G15" s="27">
        <f t="shared" si="0"/>
        <v>62</v>
      </c>
    </row>
    <row r="16" spans="1:9" x14ac:dyDescent="0.6">
      <c r="A16" s="25" t="s">
        <v>12</v>
      </c>
      <c r="B16" s="26" t="s">
        <v>42</v>
      </c>
      <c r="C16" s="26">
        <v>3</v>
      </c>
      <c r="D16" s="41">
        <v>88.4</v>
      </c>
      <c r="E16" s="26">
        <v>94</v>
      </c>
      <c r="F16" s="26">
        <v>97</v>
      </c>
      <c r="G16" s="27">
        <f t="shared" si="0"/>
        <v>93.133333333333326</v>
      </c>
    </row>
    <row r="17" spans="1:7" x14ac:dyDescent="0.6">
      <c r="A17" s="25" t="s">
        <v>22</v>
      </c>
      <c r="B17" s="26" t="s">
        <v>43</v>
      </c>
      <c r="C17" s="26">
        <v>2</v>
      </c>
      <c r="D17" s="41">
        <v>86.6</v>
      </c>
      <c r="E17" s="26">
        <v>78</v>
      </c>
      <c r="F17" s="26">
        <v>96</v>
      </c>
      <c r="G17" s="27">
        <f t="shared" si="0"/>
        <v>86.866666666666674</v>
      </c>
    </row>
    <row r="18" spans="1:7" x14ac:dyDescent="0.6">
      <c r="A18" s="25" t="s">
        <v>7</v>
      </c>
      <c r="B18" s="26" t="s">
        <v>14</v>
      </c>
      <c r="C18" s="26">
        <v>3</v>
      </c>
      <c r="D18" s="41">
        <v>97.3</v>
      </c>
      <c r="E18" s="26">
        <v>98</v>
      </c>
      <c r="F18" s="26">
        <v>97</v>
      </c>
      <c r="G18" s="27">
        <f t="shared" si="0"/>
        <v>97.433333333333337</v>
      </c>
    </row>
    <row r="19" spans="1:7" x14ac:dyDescent="0.6">
      <c r="A19" s="25" t="s">
        <v>12</v>
      </c>
      <c r="B19" s="26" t="s">
        <v>15</v>
      </c>
      <c r="C19" s="26">
        <v>2</v>
      </c>
      <c r="D19" s="41">
        <v>91.5</v>
      </c>
      <c r="E19" s="26">
        <v>98</v>
      </c>
      <c r="F19" s="26">
        <v>88</v>
      </c>
      <c r="G19" s="27">
        <f t="shared" si="0"/>
        <v>92.5</v>
      </c>
    </row>
    <row r="20" spans="1:7" x14ac:dyDescent="0.6">
      <c r="A20" s="25" t="s">
        <v>22</v>
      </c>
      <c r="B20" s="26" t="s">
        <v>27</v>
      </c>
      <c r="C20" s="26">
        <v>2</v>
      </c>
      <c r="D20" s="41">
        <v>94</v>
      </c>
      <c r="E20" s="26">
        <v>92</v>
      </c>
      <c r="F20" s="26">
        <v>92</v>
      </c>
      <c r="G20" s="27">
        <f t="shared" si="0"/>
        <v>92.666666666666671</v>
      </c>
    </row>
    <row r="21" spans="1:7" x14ac:dyDescent="0.6">
      <c r="A21" s="25" t="s">
        <v>19</v>
      </c>
      <c r="B21" s="26" t="s">
        <v>28</v>
      </c>
      <c r="C21" s="26">
        <v>2</v>
      </c>
      <c r="D21" s="41">
        <v>97.7</v>
      </c>
      <c r="E21" s="26">
        <v>88</v>
      </c>
      <c r="F21" s="26">
        <v>88</v>
      </c>
      <c r="G21" s="27">
        <f t="shared" si="0"/>
        <v>91.233333333333334</v>
      </c>
    </row>
    <row r="22" spans="1:7" x14ac:dyDescent="0.6">
      <c r="A22" s="25" t="s">
        <v>12</v>
      </c>
      <c r="B22" s="26" t="s">
        <v>45</v>
      </c>
      <c r="C22" s="26">
        <v>2</v>
      </c>
      <c r="D22" s="41">
        <v>91.7</v>
      </c>
      <c r="E22" s="26">
        <v>96</v>
      </c>
      <c r="F22" s="26">
        <v>87</v>
      </c>
      <c r="G22" s="27">
        <f t="shared" si="0"/>
        <v>91.566666666666663</v>
      </c>
    </row>
    <row r="23" spans="1:7" x14ac:dyDescent="0.6">
      <c r="A23" s="25" t="s">
        <v>7</v>
      </c>
      <c r="B23" s="26" t="s">
        <v>46</v>
      </c>
      <c r="C23" s="26">
        <v>3</v>
      </c>
      <c r="D23" s="41">
        <v>71.099999999999994</v>
      </c>
      <c r="E23" s="26">
        <v>92</v>
      </c>
      <c r="F23" s="26">
        <v>92</v>
      </c>
      <c r="G23" s="27">
        <f t="shared" si="0"/>
        <v>85.033333333333331</v>
      </c>
    </row>
    <row r="24" spans="1:7" x14ac:dyDescent="0.6">
      <c r="A24" s="25" t="s">
        <v>7</v>
      </c>
      <c r="B24" s="26" t="s">
        <v>47</v>
      </c>
      <c r="C24" s="26">
        <v>3</v>
      </c>
      <c r="D24" s="41">
        <v>81.099999999999994</v>
      </c>
      <c r="E24" s="26">
        <v>79</v>
      </c>
      <c r="F24" s="26">
        <v>96</v>
      </c>
      <c r="G24" s="27">
        <f t="shared" si="0"/>
        <v>85.366666666666674</v>
      </c>
    </row>
    <row r="25" spans="1:7" x14ac:dyDescent="0.6">
      <c r="A25" s="25" t="s">
        <v>7</v>
      </c>
      <c r="B25" s="26" t="s">
        <v>48</v>
      </c>
      <c r="C25" s="26">
        <v>2</v>
      </c>
      <c r="D25" s="41">
        <v>84.6</v>
      </c>
      <c r="E25" s="26">
        <v>77</v>
      </c>
      <c r="F25" s="26">
        <v>96</v>
      </c>
      <c r="G25" s="27">
        <f t="shared" si="0"/>
        <v>85.866666666666674</v>
      </c>
    </row>
    <row r="26" spans="1:7" x14ac:dyDescent="0.6">
      <c r="A26" s="25" t="s">
        <v>7</v>
      </c>
      <c r="B26" s="26" t="s">
        <v>49</v>
      </c>
      <c r="C26" s="26">
        <v>3</v>
      </c>
      <c r="D26" s="41">
        <v>72.8</v>
      </c>
      <c r="E26" s="26">
        <v>95</v>
      </c>
      <c r="F26" s="26">
        <v>91</v>
      </c>
      <c r="G26" s="27">
        <f t="shared" si="0"/>
        <v>86.266666666666666</v>
      </c>
    </row>
    <row r="27" spans="1:7" x14ac:dyDescent="0.6">
      <c r="A27" s="25" t="s">
        <v>7</v>
      </c>
      <c r="B27" s="26" t="s">
        <v>50</v>
      </c>
      <c r="C27" s="26">
        <v>2</v>
      </c>
      <c r="D27" s="41">
        <v>99.9</v>
      </c>
      <c r="E27" s="26">
        <v>95</v>
      </c>
      <c r="F27" s="26">
        <v>94</v>
      </c>
      <c r="G27" s="27">
        <f t="shared" si="0"/>
        <v>96.3</v>
      </c>
    </row>
    <row r="28" spans="1:7" x14ac:dyDescent="0.6">
      <c r="A28" s="25" t="s">
        <v>7</v>
      </c>
      <c r="B28" s="26" t="s">
        <v>51</v>
      </c>
      <c r="C28" s="26">
        <v>2</v>
      </c>
      <c r="D28" s="41">
        <v>93.3</v>
      </c>
      <c r="E28" s="26">
        <v>87</v>
      </c>
      <c r="F28" s="26">
        <v>95</v>
      </c>
      <c r="G28" s="27">
        <f t="shared" si="0"/>
        <v>91.766666666666666</v>
      </c>
    </row>
    <row r="29" spans="1:7" x14ac:dyDescent="0.6">
      <c r="A29" s="25" t="s">
        <v>22</v>
      </c>
      <c r="B29" s="26" t="s">
        <v>36</v>
      </c>
      <c r="C29" s="26">
        <v>2</v>
      </c>
      <c r="D29" s="41">
        <v>93.3</v>
      </c>
      <c r="E29" s="26">
        <v>94</v>
      </c>
      <c r="F29" s="26">
        <v>90</v>
      </c>
      <c r="G29" s="27">
        <f t="shared" si="0"/>
        <v>92.433333333333337</v>
      </c>
    </row>
    <row r="30" spans="1:7" x14ac:dyDescent="0.6">
      <c r="A30" s="29" t="s">
        <v>19</v>
      </c>
      <c r="B30" s="30" t="s">
        <v>37</v>
      </c>
      <c r="C30" s="30">
        <v>3</v>
      </c>
      <c r="D30" s="42">
        <v>97.7</v>
      </c>
      <c r="E30" s="30">
        <v>99</v>
      </c>
      <c r="F30" s="30">
        <v>95</v>
      </c>
      <c r="G30" s="31">
        <f t="shared" si="0"/>
        <v>97.233333333333334</v>
      </c>
    </row>
  </sheetData>
  <phoneticPr fontId="1" type="noConversion"/>
  <conditionalFormatting sqref="G5:G30">
    <cfRule type="dataBar" priority="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{12DBC0DF-C090-486C-A8FC-6CF894EF590B}</x14:id>
        </ext>
      </extLst>
    </cfRule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{420976A8-C87D-4921-96FC-BA37EA38CE69}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2DBC0DF-C090-486C-A8FC-6CF894EF590B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420976A8-C87D-4921-96FC-BA37EA38CE69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/>
  </sheetViews>
  <sheetFormatPr defaultRowHeight="16.899999999999999" x14ac:dyDescent="0.6"/>
  <cols>
    <col min="3" max="3" width="13" bestFit="1" customWidth="1"/>
    <col min="6" max="6" width="11" bestFit="1" customWidth="1"/>
    <col min="9" max="9" width="15.875" customWidth="1"/>
  </cols>
  <sheetData>
    <row r="2" spans="2:7" x14ac:dyDescent="0.6">
      <c r="B2" t="s">
        <v>52</v>
      </c>
    </row>
    <row r="3" spans="2:7" x14ac:dyDescent="0.6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6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6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447675</xdr:colOff>
                <xdr:row>0</xdr:row>
                <xdr:rowOff>171450</xdr:rowOff>
              </from>
              <to>
                <xdr:col>8</xdr:col>
                <xdr:colOff>1000125</xdr:colOff>
                <xdr:row>2</xdr:row>
                <xdr:rowOff>133350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Q E A A B Q S w M E F A A C A A g A E V 7 D W o c A 9 p K l A A A A 9 g A A A B I A H A B D b 2 5 m a W c v U G F j a 2 F n Z S 5 4 b W w g o h g A K K A U A A A A A A A A A A A A A A A A A A A A A A A A A A A A h Y 8 9 D o I w A I W v Q r r T H z B q S C m D o 5 I Y T Y x r U y o 0 Q G t o s d z N w S N 5 B T G K u j m + 7 3 3 D e / f r j W Z D 2 w Q X 2 V l l d A o I x C C Q W p h C 6 T I F v T u F S 5 A x u u W i 5 q U M R l n b Z L B F C i r n z g l C 3 n v o Y 2 i 6 E k U Y E 3 T M N 3 t R y Z a D j 6 z + y 6 H S 1 n E t J G D 0 8 B r D I k h m M S S L O c Q U T Z D m S n + F a N z 7 b H 8 g X f W N 6 z v J a h O u d x R N k a L 3 B / Y A U E s D B B Q A A g A I A B F e w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R X s N a 4 U O q I C 0 B A A C o A Q A A E w A c A E Z v c m 1 1 b G F z L 1 N l Y 3 R p b 2 4 x L m 0 g o h g A K K A U A A A A A A A A A A A A A A A A A A A A A A A A A A A A p Z A x S 8 N Q E M f 3 Q L 7 D I 1 M L p b R B H S w Z p E V w E a E 4 J S G 8 p o c N p k l 4 7 9 V F H I Q u 2 g 5 1 K F o N E l B w c V D a S k A / U X L 5 D r 6 S R c T N W w 7 u 7 v 8 / / j 8 O r v D C g H T L 3 m y p i q r w A W X Q J / l r m i 2 / s u U Y b 1 f E I D 4 I V S G y 8 G G W L 1 M 5 2 X N d 4 L z e o Y L 2 K I f K v u d D v R 0 G A g L B K 1 p 7 1 z r m w L j F G P i 6 1 Q F + K s L I 0 h v 6 t p O l b / g R y w + Y x P h y 4 + D n q l j E z S y 9 w s m z X D r F f I H X a 3 y c 5 U 9 T R 9 9 q 6 o 0 d M o r 6 V M D / D R o 6 w X W M k 6 Q 0 w T g p 7 u Z y W t x P L S m T o X M Z e v y O y W W d u m 6 / p 1 V r x G w z k O J D e u a d 0 A 2 r I x Z G w I Q H 3 B B s B H a 1 V u J x f n E r c Z 2 b X X c A Q 2 p o W u 1 A w N D Q f p 5 p 9 o W 5 w W i r i h f 8 Y d P 6 B l B L A Q I t A B Q A A g A I A B F e w 1 q H A P a S p Q A A A P Y A A A A S A A A A A A A A A A A A A A A A A A A A A A B D b 2 5 m a W c v U G F j a 2 F n Z S 5 4 b W x Q S w E C L Q A U A A I A C A A R X s N a D 8 r p q 6 Q A A A D p A A A A E w A A A A A A A A A A A A A A A A D x A A A A W 0 N v b n R l b n R f V H l w Z X N d L n h t b F B L A Q I t A B Q A A g A I A B F e w 1 r h Q 6 o g L Q E A A K g B A A A T A A A A A A A A A A A A A A A A A O I B A A B G b 3 J t d W x h c y 9 T Z W N 0 a W 9 u M S 5 t U E s F B g A A A A A D A A M A w g A A A F w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c N A A A A A A A A p Q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Q i V B Q y V C O C V F Q S V C M y V C Q y V F Q S V C M y U 4 N C V F Q y U 5 N y V C N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E z N D c z Z j c 5 L T A 5 N j k t N D Z l Y S 1 i Y T R j L T A 2 O D h h N D I 5 N j I 0 Z i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S Z W N v d m V y e V R h c m d l d F N o Z W V 0 I i B W Y W x 1 Z T 0 i c + u 2 h O y E n e y e k e y X h S 0 x I i A v P j x F b n R y e S B U e X B l P S J S Z W N v d m V y e V R h c m d l d E N v b H V t b i I g V m F s d W U 9 I m w y I i A v P j x F b n R y e S B U e X B l P S J S Z W N v d m V y e V R h c m d l d F J v d y I g V m F s d W U 9 I m w 0 I i A v P j x F b n R y e S B U e X B l P S J Q a X Z v d E 9 i a m V j d E 5 h b W U i I F Z h b H V l P S J z 6 7 a E 7 I S d 7 J 6 R 7 J e F L T E h 7 Z S 8 6 7 K X I O 2 F j O y d t O u 4 l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M z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D N U M D I 6 N D g 6 M z U u M z k 0 N j Q y M F o i I C 8 + P E V u d H J 5 I F R 5 c G U 9 I k Z p b G x D b 2 x 1 b W 5 U e X B l c y I g V m F s d W U 9 I n N C Z 1 l G Q m d V R k J R V T 0 i I C 8 + P E V u d H J 5 I F R 5 c G U 9 I k Z p b G x D b 2 x 1 b W 5 O Y W 1 l c y I g V m F s d W U 9 I n N b J n F 1 b 3 Q 7 7 Z W Z 6 r O 8 6 6 q F J n F 1 b 3 Q 7 L C Z x d W 9 0 O + y E s e u q h S Z x d W 9 0 O y w m c X V v d D v t l Z n r h Y Q m c X V v d D s s J n F 1 b 3 Q 7 7 I S x 6 7 O E J n F 1 b 3 Q 7 L C Z x d W 9 0 O + 2 V m e q z v O y E s e y g g S Z x d W 9 0 O y w m c X V v d D v s l r T t l Z n t h Y z s i q T t i r g m c X V v d D s s J n F 1 b 3 Q 7 6 6 m 0 7 K C R J n F 1 b 3 Q 7 L C Z x d W 9 0 O + y 0 n e y g k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u s u O q z v O q z h O y X t C 9 B d X R v U m V t b 3 Z l Z E N v b H V t b n M x L n v t l Z n q s 7 z r q o U s M H 0 m c X V v d D s s J n F 1 b 3 Q 7 U 2 V j d G l v b j E v 6 6 y 4 6 r O 8 6 r O E 7 J e 0 L 0 F 1 d G 9 S Z W 1 v d m V k Q 2 9 s d W 1 u c z E u e + y E s e u q h S w x f S Z x d W 9 0 O y w m c X V v d D t T Z W N 0 a W 9 u M S / r r L j q s 7 z q s 4 T s l 7 Q v Q X V 0 b 1 J l b W 9 2 Z W R D b 2 x 1 b W 5 z M S 5 7 7 Z W Z 6 4 W E L D J 9 J n F 1 b 3 Q 7 L C Z x d W 9 0 O 1 N l Y 3 R p b 2 4 x L + u s u O q z v O q z h O y X t C 9 B d X R v U m V t b 3 Z l Z E N v b H V t b n M x L n v s h L H r s 4 Q s M 3 0 m c X V v d D s s J n F 1 b 3 Q 7 U 2 V j d G l v b j E v 6 6 y 4 6 r O 8 6 r O E 7 J e 0 L 0 F 1 d G 9 S Z W 1 v d m V k Q 2 9 s d W 1 u c z E u e + 2 V m e q z v O y E s e y g g S w 0 f S Z x d W 9 0 O y w m c X V v d D t T Z W N 0 a W 9 u M S / r r L j q s 7 z q s 4 T s l 7 Q v Q X V 0 b 1 J l b W 9 2 Z W R D b 2 x 1 b W 5 z M S 5 7 7 J a 0 7 Z W Z 7 Y W M 7 I q k 7 Y q 4 L D V 9 J n F 1 b 3 Q 7 L C Z x d W 9 0 O 1 N l Y 3 R p b 2 4 x L + u s u O q z v O q z h O y X t C 9 B d X R v U m V t b 3 Z l Z E N v b H V t b n M x L n v r q b T s o J E s N n 0 m c X V v d D s s J n F 1 b 3 Q 7 U 2 V j d G l v b j E v 6 6 y 4 6 r O 8 6 r O E 7 J e 0 L 0 F 1 d G 9 S Z W 1 v d m V k Q 2 9 s d W 1 u c z E u e + y 0 n e y g k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/ r r L j q s 7 z q s 4 T s l 7 Q v Q X V 0 b 1 J l b W 9 2 Z W R D b 2 x 1 b W 5 z M S 5 7 7 Z W Z 6 r O 8 6 6 q F L D B 9 J n F 1 b 3 Q 7 L C Z x d W 9 0 O 1 N l Y 3 R p b 2 4 x L + u s u O q z v O q z h O y X t C 9 B d X R v U m V t b 3 Z l Z E N v b H V t b n M x L n v s h L H r q o U s M X 0 m c X V v d D s s J n F 1 b 3 Q 7 U 2 V j d G l v b j E v 6 6 y 4 6 r O 8 6 r O E 7 J e 0 L 0 F 1 d G 9 S Z W 1 v d m V k Q 2 9 s d W 1 u c z E u e + 2 V m e u F h C w y f S Z x d W 9 0 O y w m c X V v d D t T Z W N 0 a W 9 u M S / r r L j q s 7 z q s 4 T s l 7 Q v Q X V 0 b 1 J l b W 9 2 Z W R D b 2 x 1 b W 5 z M S 5 7 7 I S x 6 7 O E L D N 9 J n F 1 b 3 Q 7 L C Z x d W 9 0 O 1 N l Y 3 R p b 2 4 x L + u s u O q z v O q z h O y X t C 9 B d X R v U m V t b 3 Z l Z E N v b H V t b n M x L n v t l Z n q s 7 z s h L H s o I E s N H 0 m c X V v d D s s J n F 1 b 3 Q 7 U 2 V j d G l v b j E v 6 6 y 4 6 r O 8 6 r O E 7 J e 0 L 0 F 1 d G 9 S Z W 1 v d m V k Q 2 9 s d W 1 u c z E u e + y W t O 2 V m e 2 F j O y K p O 2 K u C w 1 f S Z x d W 9 0 O y w m c X V v d D t T Z W N 0 a W 9 u M S / r r L j q s 7 z q s 4 T s l 7 Q v Q X V 0 b 1 J l b W 9 2 Z W R D b 2 x 1 b W 5 z M S 5 7 6 6 m 0 7 K C R L D Z 9 J n F 1 b 3 Q 7 L C Z x d W 9 0 O 1 N l Y 3 R p b 2 4 x L + u s u O q z v O q z h O y X t C 9 B d X R v U m V t b 3 Z l Z E N v b H V t b n M x L n v s t J 3 s o J A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i V B Q y V C O C V F Q S V C M y V C Q y V F Q S V C M y U 4 N C V F Q y U 5 N y V C N C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I l Q U M l Q j g l R U E l Q j M l Q k M l R U E l Q j M l O D Q l R U M l O T c l Q j Q v X y V F Q i V B Q y V C O C V F Q S V C M y V C Q y V F Q S V C M y U 4 N C V F Q y U 5 N y V C N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N y S o a c B x D S r i I D y y + v G D 7 A A A A A A I A A A A A A B B m A A A A A Q A A I A A A A P z l 1 + V 8 J S t E x l p F o C D M C K 2 F x 1 E y l K V x H + 8 P e E q 9 8 W 9 M A A A A A A 6 A A A A A A g A A I A A A A D V f C e j P W l p / I 3 m s X M M 6 V o A v e 2 E n a o Y n 8 j i i h + 7 v j Q G O U A A A A I O 4 o k Z g m s / i / h X N a z b o 5 7 d L e Q K t d t F Z X W C 7 d o u L o k 4 E D / i c m k s V u T B / U W u y Q o N V d b d A H Y J G 3 q d U 8 M C D E v l E G g J C d + R U Y S 4 u Z y 3 H 4 l D b 2 b S s Q A A A A I M n c 8 d q V f m N J G e A z c J 3 q 2 k t Z M M + W s + w l E 8 k 8 Z i Q y U 2 s Z i I M y p G 1 i v U y T / P / 2 G g 6 E m k M 3 A U q 3 7 0 2 / f 4 9 W H e 4 B y c = < / D a t a M a s h u p > 
</file>

<file path=customXml/itemProps1.xml><?xml version="1.0" encoding="utf-8"?>
<ds:datastoreItem xmlns:ds="http://schemas.openxmlformats.org/officeDocument/2006/customXml" ds:itemID="{5FDA71BD-6419-4032-906D-EBB2883479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김수민</cp:lastModifiedBy>
  <dcterms:created xsi:type="dcterms:W3CDTF">2023-08-09T00:13:15Z</dcterms:created>
  <dcterms:modified xsi:type="dcterms:W3CDTF">2025-06-03T03:53:15Z</dcterms:modified>
</cp:coreProperties>
</file>