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 codeName="{80610A8E-5010-04F8-B4C4-4C4527662162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pukyongackr-my.sharepoint.com/personal/jisoo4151_pukyong_ac_kr/Documents/바탕 화면/2025_기출문제집_컴활1급실기_학습자료_241206 update/02 최신기출유형/02회/"/>
    </mc:Choice>
  </mc:AlternateContent>
  <xr:revisionPtr revIDLastSave="8" documentId="14_{2CD62E4D-3F78-4CBA-BFA8-01254867425E}" xr6:coauthVersionLast="47" xr6:coauthVersionMax="47" xr10:uidLastSave="{FBBB7066-D7D2-4095-B79E-36E57B969DB4}"/>
  <bookViews>
    <workbookView xWindow="-108" yWindow="-108" windowWidth="23256" windowHeight="12576" firstSheet="3" activeTab="6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9" i="3" l="1" a="1"/>
  <c r="C39" i="3" s="1"/>
  <c r="C38" i="3" a="1"/>
  <c r="C38" i="3" s="1"/>
  <c r="B39" i="3" a="1"/>
  <c r="B39" i="3" s="1"/>
  <c r="B38" i="3" a="1"/>
  <c r="B38" i="3" s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" i="3"/>
  <c r="H4" i="3" a="1"/>
  <c r="H4" i="3" s="1"/>
  <c r="H5" i="3" a="1"/>
  <c r="H5" i="3"/>
  <c r="H6" i="3" a="1"/>
  <c r="H6" i="3" s="1"/>
  <c r="H7" i="3" a="1"/>
  <c r="H7" i="3"/>
  <c r="H8" i="3" a="1"/>
  <c r="H8" i="3" s="1"/>
  <c r="H9" i="3" a="1"/>
  <c r="H9" i="3"/>
  <c r="H10" i="3" a="1"/>
  <c r="H10" i="3" s="1"/>
  <c r="H11" i="3" a="1"/>
  <c r="H11" i="3"/>
  <c r="H12" i="3" a="1"/>
  <c r="H12" i="3" s="1"/>
  <c r="H13" i="3" a="1"/>
  <c r="H13" i="3"/>
  <c r="H14" i="3" a="1"/>
  <c r="H14" i="3" s="1"/>
  <c r="H15" i="3" a="1"/>
  <c r="H15" i="3"/>
  <c r="H16" i="3" a="1"/>
  <c r="H16" i="3" s="1"/>
  <c r="H17" i="3" a="1"/>
  <c r="H17" i="3"/>
  <c r="H18" i="3" a="1"/>
  <c r="H18" i="3" s="1"/>
  <c r="H19" i="3" a="1"/>
  <c r="H19" i="3"/>
  <c r="H20" i="3" a="1"/>
  <c r="H20" i="3" s="1"/>
  <c r="H21" i="3" a="1"/>
  <c r="H21" i="3"/>
  <c r="H22" i="3" a="1"/>
  <c r="H22" i="3" s="1"/>
  <c r="H23" i="3" a="1"/>
  <c r="H23" i="3"/>
  <c r="H24" i="3" a="1"/>
  <c r="H24" i="3" s="1"/>
  <c r="H25" i="3" a="1"/>
  <c r="H25" i="3"/>
  <c r="H26" i="3" a="1"/>
  <c r="H26" i="3" s="1"/>
  <c r="H27" i="3" a="1"/>
  <c r="H27" i="3"/>
  <c r="H28" i="3" a="1"/>
  <c r="H28" i="3" s="1"/>
  <c r="H29" i="3" a="1"/>
  <c r="H29" i="3"/>
  <c r="H30" i="3" a="1"/>
  <c r="H30" i="3" s="1"/>
  <c r="H31" i="3" a="1"/>
  <c r="H31" i="3"/>
  <c r="H32" i="3" a="1"/>
  <c r="H32" i="3" s="1"/>
  <c r="H33" i="3" a="1"/>
  <c r="H33" i="3"/>
  <c r="H34" i="3" a="1"/>
  <c r="H34" i="3" s="1"/>
  <c r="H3" i="3" a="1"/>
  <c r="H3" i="3" s="1"/>
  <c r="B30" i="1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C6" i="5"/>
  <c r="B12" i="5" s="1"/>
  <c r="J6" i="3" a="1"/>
  <c r="J14" i="3" a="1"/>
  <c r="J22" i="3" a="1"/>
  <c r="J30" i="3" a="1"/>
  <c r="J21" i="3" a="1"/>
  <c r="J7" i="3" a="1"/>
  <c r="J17" i="3" a="1"/>
  <c r="J29" i="3" a="1"/>
  <c r="J12" i="3" a="1"/>
  <c r="J13" i="3" a="1"/>
  <c r="J15" i="3" a="1"/>
  <c r="J8" i="3" a="1"/>
  <c r="J16" i="3" a="1"/>
  <c r="J24" i="3" a="1"/>
  <c r="J32" i="3" a="1"/>
  <c r="J27" i="3" a="1"/>
  <c r="J9" i="3" a="1"/>
  <c r="J19" i="3" a="1"/>
  <c r="J33" i="3" a="1"/>
  <c r="J20" i="3" a="1"/>
  <c r="J25" i="3" a="1"/>
  <c r="J10" i="3" a="1"/>
  <c r="J18" i="3" a="1"/>
  <c r="J26" i="3" a="1"/>
  <c r="J34" i="3" a="1"/>
  <c r="J31" i="3" a="1"/>
  <c r="J11" i="3" a="1"/>
  <c r="J23" i="3" a="1"/>
  <c r="J3" i="3" a="1"/>
  <c r="J4" i="3" a="1"/>
  <c r="J28" i="3" a="1"/>
  <c r="J5" i="3" a="1"/>
  <c r="J33" i="3" l="1"/>
  <c r="J29" i="3"/>
  <c r="J25" i="3"/>
  <c r="J23" i="3"/>
  <c r="J19" i="3"/>
  <c r="J17" i="3"/>
  <c r="J15" i="3"/>
  <c r="J11" i="3"/>
  <c r="J9" i="3"/>
  <c r="J7" i="3"/>
  <c r="J5" i="3"/>
  <c r="J31" i="3"/>
  <c r="J27" i="3"/>
  <c r="J21" i="3"/>
  <c r="J13" i="3"/>
  <c r="J34" i="3"/>
  <c r="J32" i="3"/>
  <c r="J30" i="3"/>
  <c r="J28" i="3"/>
  <c r="J26" i="3"/>
  <c r="J24" i="3"/>
  <c r="J22" i="3"/>
  <c r="J20" i="3"/>
  <c r="J18" i="3"/>
  <c r="J16" i="3"/>
  <c r="J14" i="3"/>
  <c r="J12" i="3"/>
  <c r="J10" i="3"/>
  <c r="J8" i="3"/>
  <c r="J6" i="3"/>
  <c r="J4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849809F-06DF-4348-B9C9-28C8D2129A07}" name="MS Access Database_Query" type="1" refreshedVersion="8" background="1">
    <dbPr connection="DSN=MS Access Database;DBQ=C:\Users\4151j\OneDrive - pukyong.ac.kr\바탕 화면\02 최신기출유형\02회\학과별성적.accdb;DefaultDir=C:\Users\4151j\OneDrive - pukyong.ac.kr\바탕 화면\02 최신기출유형\02회;DriverId=25;FIL=MS Access;MaxBufferSize=2048;PageTimeout=5;" command="SELECT 문과계열.학과명, 문과계열.학년, 문과계열.성별, 문과계열.학과성적, 문과계열.어학테스트, 문과계열.면접, 문과계열.총점_x000d__x000a_FROM 문과계열 문과계열_x000d__x000a_WHERE (문과계열.총점&gt;=85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<sst xmlns="http://schemas.openxmlformats.org/spreadsheetml/2006/main" count="436" uniqueCount="88">
  <si>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</si>
  <si>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</si>
  <si>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</si>
  <si>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</si>
  <si>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</si>
  <si>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</si>
  <si>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</si>
  <si>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</si>
  <si>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</si>
  <si>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</si>
  <si>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</si>
  <si>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</si>
  <si>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</si>
  <si>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</si>
  <si>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</si>
  <si>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</si>
  <si>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</si>
  <si>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</si>
  <si>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</si>
  <si>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</si>
  <si>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</si>
  <si>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</si>
  <si>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</si>
  <si>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</si>
  <si>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</si>
  <si>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</si>
  <si>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</si>
  <si>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</si>
  <si>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</si>
  <si>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</si>
  <si>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</si>
  <si>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</si>
  <si>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</si>
  <si>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</si>
  <si>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</si>
  <si>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</si>
  <si>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</si>
  <si>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</si>
  <si>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</si>
  <si>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</si>
  <si>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</si>
  <si>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</si>
  <si>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</si>
  <si>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</si>
  <si>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</si>
  <si>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</si>
  <si>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</si>
  <si>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</si>
  <si>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</si>
  <si>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</si>
  <si>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</si>
  <si>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</si>
  <si>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</si>
  <si>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</si>
  <si>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</si>
  <si>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</si>
  <si>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</si>
  <si>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</si>
  <si>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</si>
  <si>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</si>
  <si>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</si>
  <si>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</si>
  <si>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</si>
  <si>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</si>
  <si>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</si>
  <si>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</si>
  <si>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</si>
  <si>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</si>
  <si>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</si>
  <si>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</si>
  <si>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</si>
  <si>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</si>
  <si>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</si>
  <si>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</si>
  <si>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</si>
  <si>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</si>
  <si>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총합계</t>
  </si>
  <si>
    <t>(모두)</t>
  </si>
  <si>
    <t>값</t>
  </si>
  <si>
    <t>학과명2</t>
  </si>
  <si>
    <t>탐구형 학과</t>
  </si>
  <si>
    <t>평균 : 학과성적</t>
  </si>
  <si>
    <t>전체 평균 : 학과성적</t>
  </si>
  <si>
    <t>평균 : 어학테스트</t>
  </si>
  <si>
    <t>전체 평균 : 어학테스트</t>
  </si>
  <si>
    <t>평균 : 면접</t>
  </si>
  <si>
    <t>전체 평균 : 면접</t>
  </si>
  <si>
    <t>예술·관습형 학과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</si>
</sst>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[Red][&gt;=95]&quot;A+&quot;\(0.0\);[Black][&gt;=90]&quot;A&quot;;&quot;&quot;;[Blue]@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6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4" xfId="1" applyFont="1" applyBorder="1" applyAlignment="1">
      <alignment horizontal="right" wrapText="1"/>
    </xf>
    <xf numFmtId="0" fontId="4" fillId="0" borderId="5" xfId="1" applyFont="1" applyBorder="1" applyAlignment="1">
      <alignment horizontal="right" wrapText="1"/>
    </xf>
    <xf numFmtId="0" fontId="4" fillId="0" borderId="6" xfId="1" applyFont="1" applyBorder="1" applyAlignment="1">
      <alignment horizontal="center" wrapText="1"/>
    </xf>
    <xf numFmtId="0" fontId="4" fillId="0" borderId="6" xfId="1" applyFont="1" applyBorder="1" applyAlignment="1">
      <alignment horizontal="right" wrapText="1"/>
    </xf>
    <xf numFmtId="0" fontId="4" fillId="0" borderId="7" xfId="1" applyFont="1" applyBorder="1" applyAlignment="1">
      <alignment horizontal="right" wrapText="1"/>
    </xf>
    <xf numFmtId="0" fontId="4" fillId="0" borderId="8" xfId="1" applyFont="1" applyBorder="1" applyAlignment="1">
      <alignment horizontal="center" wrapText="1"/>
    </xf>
    <xf numFmtId="0" fontId="4" fillId="0" borderId="8" xfId="1" applyFont="1" applyBorder="1" applyAlignment="1">
      <alignment horizontal="right" wrapText="1"/>
    </xf>
    <xf numFmtId="0" fontId="4" fillId="0" borderId="9" xfId="1" applyFont="1" applyBorder="1" applyAlignment="1">
      <alignment horizontal="right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4" fillId="0" borderId="15" xfId="1" applyNumberFormat="1" applyFont="1" applyBorder="1" applyAlignment="1">
      <alignment horizontal="center" wrapText="1"/>
    </xf>
    <xf numFmtId="177" fontId="4" fillId="0" borderId="18" xfId="1" applyNumberFormat="1" applyFont="1" applyBorder="1" applyAlignment="1">
      <alignment horizontal="center" wrapText="1"/>
    </xf>
    <xf numFmtId="177" fontId="4" fillId="0" borderId="16" xfId="1" applyNumberFormat="1" applyFont="1" applyBorder="1" applyAlignment="1">
      <alignment horizontal="center" wrapText="1"/>
    </xf>
    <xf numFmtId="177" fontId="4" fillId="0" borderId="19" xfId="1" applyNumberFormat="1" applyFont="1" applyBorder="1" applyAlignment="1">
      <alignment horizontal="center" wrapText="1"/>
    </xf>
  </cellXfs>
  <cellStyles count="2">
    <cellStyle name="표준" xfId="0" builtinId="0"/>
    <cellStyle name="표준_분석작업-1" xfId="1" xr:uid="{F4A437BD-0CA7-4BA6-8681-09212A5826BE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학과명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chemeClr val="dk1">
              <a:lumMod val="65000"/>
              <a:lumOff val="35000"/>
            </a:scheme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F1B23DE4-BF44-431D-35CE-31E87CC5A12B}"/>
            </a:ext>
          </a:extLst>
        </xdr:cNvPr>
        <xdr:cNvSpPr/>
      </xdr:nvSpPr>
      <xdr:spPr>
        <a:xfrm>
          <a:off x="3505200" y="220980"/>
          <a:ext cx="6629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그래프" textlink="">
      <xdr:nvSpPr>
        <xdr:cNvPr id="3" name="사각형: 빗면 2">
          <a:extLst>
            <a:ext uri="{FF2B5EF4-FFF2-40B4-BE49-F238E27FC236}">
              <a16:creationId xmlns:a16="http://schemas.microsoft.com/office/drawing/2014/main" id="{BFAC32B6-1734-A861-D09D-B486614CD2C5}"/>
            </a:ext>
          </a:extLst>
        </xdr:cNvPr>
        <xdr:cNvSpPr/>
      </xdr:nvSpPr>
      <xdr:spPr>
        <a:xfrm>
          <a:off x="4168140" y="220980"/>
          <a:ext cx="7391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449580</xdr:colOff>
          <xdr:row>0</xdr:row>
          <xdr:rowOff>175260</xdr:rowOff>
        </xdr:from>
        <xdr:to>
          <xdr:col>8</xdr:col>
          <xdr:colOff>1021080</xdr:colOff>
          <xdr:row>2</xdr:row>
          <xdr:rowOff>121920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허지수" refreshedDate="45803.538692361108" backgroundQuery="1" createdVersion="8" refreshedVersion="8" minRefreshableVersion="3" recordCount="35" xr:uid="{26A74F60-4669-4003-B4E5-0F17348D396D}">
  <cacheSource type="external" connectionId="1"/>
  <cacheFields count="8">
    <cacheField name="학과명" numFmtId="0" sqlType="-9">
      <sharedItems count="4">
        <s v="중국어과"/>
        <s v="문헌정보학과"/>
        <s v="문예창작과"/>
        <s v="국어국문학과"/>
      </sharedItems>
      <fieldGroup par="7"/>
    </cacheField>
    <cacheField name="학년" numFmtId="0" sqlType="8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 sqlType="-9">
      <sharedItems count="2">
        <s v="남"/>
        <s v="여"/>
      </sharedItems>
    </cacheField>
    <cacheField name="학과성적" numFmtId="0" sqlType="8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 sqlType="8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 sqlType="8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 sqlType="8">
      <sharedItems containsSemiMixedTypes="0" containsString="0" containsNumber="1" minValue="85.15" maxValue="97.15"/>
    </cacheField>
    <cacheField name="학과명2" numFmtId="0" databaseField="0">
      <fieldGroup base="0">
        <discretePr count="4">
          <x v="0"/>
          <x v="1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x v="0"/>
    <x v="0"/>
    <x v="0"/>
    <x v="0"/>
    <x v="0"/>
    <n v="87.95"/>
  </r>
  <r>
    <x v="1"/>
    <x v="0"/>
    <x v="0"/>
    <x v="1"/>
    <x v="1"/>
    <x v="1"/>
    <n v="92.1"/>
  </r>
  <r>
    <x v="1"/>
    <x v="0"/>
    <x v="1"/>
    <x v="0"/>
    <x v="2"/>
    <x v="2"/>
    <n v="93.55"/>
  </r>
  <r>
    <x v="1"/>
    <x v="1"/>
    <x v="1"/>
    <x v="2"/>
    <x v="3"/>
    <x v="3"/>
    <n v="93.35"/>
  </r>
  <r>
    <x v="0"/>
    <x v="1"/>
    <x v="0"/>
    <x v="3"/>
    <x v="4"/>
    <x v="1"/>
    <n v="86.15"/>
  </r>
  <r>
    <x v="0"/>
    <x v="0"/>
    <x v="0"/>
    <x v="4"/>
    <x v="5"/>
    <x v="4"/>
    <n v="87.75"/>
  </r>
  <r>
    <x v="2"/>
    <x v="1"/>
    <x v="0"/>
    <x v="0"/>
    <x v="6"/>
    <x v="0"/>
    <n v="93.35"/>
  </r>
  <r>
    <x v="3"/>
    <x v="1"/>
    <x v="0"/>
    <x v="0"/>
    <x v="7"/>
    <x v="3"/>
    <n v="93.85"/>
  </r>
  <r>
    <x v="2"/>
    <x v="0"/>
    <x v="0"/>
    <x v="5"/>
    <x v="6"/>
    <x v="5"/>
    <n v="96.85"/>
  </r>
  <r>
    <x v="2"/>
    <x v="1"/>
    <x v="1"/>
    <x v="1"/>
    <x v="8"/>
    <x v="6"/>
    <n v="89.5"/>
  </r>
  <r>
    <x v="1"/>
    <x v="0"/>
    <x v="1"/>
    <x v="3"/>
    <x v="9"/>
    <x v="5"/>
    <n v="86.65"/>
  </r>
  <r>
    <x v="3"/>
    <x v="0"/>
    <x v="0"/>
    <x v="0"/>
    <x v="9"/>
    <x v="7"/>
    <n v="89.45"/>
  </r>
  <r>
    <x v="3"/>
    <x v="2"/>
    <x v="1"/>
    <x v="4"/>
    <x v="3"/>
    <x v="8"/>
    <n v="88.75"/>
  </r>
  <r>
    <x v="0"/>
    <x v="0"/>
    <x v="0"/>
    <x v="5"/>
    <x v="8"/>
    <x v="3"/>
    <n v="91.85"/>
  </r>
  <r>
    <x v="2"/>
    <x v="0"/>
    <x v="0"/>
    <x v="4"/>
    <x v="10"/>
    <x v="9"/>
    <n v="89.75"/>
  </r>
  <r>
    <x v="0"/>
    <x v="1"/>
    <x v="0"/>
    <x v="2"/>
    <x v="10"/>
    <x v="10"/>
    <n v="90.45"/>
  </r>
  <r>
    <x v="3"/>
    <x v="0"/>
    <x v="0"/>
    <x v="1"/>
    <x v="4"/>
    <x v="2"/>
    <n v="90.1"/>
  </r>
  <r>
    <x v="1"/>
    <x v="1"/>
    <x v="1"/>
    <x v="6"/>
    <x v="10"/>
    <x v="11"/>
    <n v="91.6"/>
  </r>
  <r>
    <x v="3"/>
    <x v="0"/>
    <x v="0"/>
    <x v="2"/>
    <x v="2"/>
    <x v="10"/>
    <n v="91.25"/>
  </r>
  <r>
    <x v="2"/>
    <x v="1"/>
    <x v="0"/>
    <x v="5"/>
    <x v="11"/>
    <x v="3"/>
    <n v="93.05"/>
  </r>
  <r>
    <x v="0"/>
    <x v="1"/>
    <x v="0"/>
    <x v="7"/>
    <x v="8"/>
    <x v="5"/>
    <n v="87.7"/>
  </r>
  <r>
    <x v="2"/>
    <x v="0"/>
    <x v="1"/>
    <x v="5"/>
    <x v="7"/>
    <x v="7"/>
    <n v="92.85"/>
  </r>
  <r>
    <x v="1"/>
    <x v="1"/>
    <x v="1"/>
    <x v="4"/>
    <x v="7"/>
    <x v="9"/>
    <n v="91.75"/>
  </r>
  <r>
    <x v="0"/>
    <x v="1"/>
    <x v="0"/>
    <x v="6"/>
    <x v="2"/>
    <x v="3"/>
    <n v="93"/>
  </r>
  <r>
    <x v="3"/>
    <x v="1"/>
    <x v="0"/>
    <x v="8"/>
    <x v="10"/>
    <x v="9"/>
    <n v="92.85"/>
  </r>
  <r>
    <x v="3"/>
    <x v="1"/>
    <x v="1"/>
    <x v="9"/>
    <x v="5"/>
    <x v="0"/>
    <n v="90.05"/>
  </r>
  <r>
    <x v="0"/>
    <x v="1"/>
    <x v="0"/>
    <x v="1"/>
    <x v="9"/>
    <x v="2"/>
    <n v="90.9"/>
  </r>
  <r>
    <x v="0"/>
    <x v="0"/>
    <x v="0"/>
    <x v="10"/>
    <x v="3"/>
    <x v="9"/>
    <n v="91.25"/>
  </r>
  <r>
    <x v="1"/>
    <x v="1"/>
    <x v="1"/>
    <x v="10"/>
    <x v="5"/>
    <x v="10"/>
    <n v="91.15"/>
  </r>
  <r>
    <x v="2"/>
    <x v="0"/>
    <x v="1"/>
    <x v="11"/>
    <x v="12"/>
    <x v="5"/>
    <n v="85.15"/>
  </r>
  <r>
    <x v="2"/>
    <x v="1"/>
    <x v="1"/>
    <x v="12"/>
    <x v="13"/>
    <x v="5"/>
    <n v="86.5"/>
  </r>
  <r>
    <x v="2"/>
    <x v="1"/>
    <x v="0"/>
    <x v="13"/>
    <x v="9"/>
    <x v="11"/>
    <n v="95.15"/>
  </r>
  <r>
    <x v="2"/>
    <x v="1"/>
    <x v="1"/>
    <x v="0"/>
    <x v="4"/>
    <x v="2"/>
    <n v="92.55"/>
  </r>
  <r>
    <x v="0"/>
    <x v="1"/>
    <x v="0"/>
    <x v="0"/>
    <x v="1"/>
    <x v="11"/>
    <n v="92.45"/>
  </r>
  <r>
    <x v="3"/>
    <x v="0"/>
    <x v="0"/>
    <x v="8"/>
    <x v="14"/>
    <x v="2"/>
    <n v="97.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1A44EFA-6FDF-4D3D-B01D-DD74E6650D61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8" firstHeaderRow="1" firstDataRow="2" firstDataCol="3" rowPageCount="1" colPageCount="1"/>
  <pivotFields count="8">
    <pivotField axis="axisRow" compact="0" showAll="0" insertBlankRow="1">
      <items count="5">
        <item x="3"/>
        <item x="0"/>
        <item x="2"/>
        <item x="1"/>
        <item t="default"/>
      </items>
    </pivotField>
    <pivotField axis="axisPage" compact="0" showAll="0" insertBlankRow="1">
      <items count="4">
        <item x="1"/>
        <item x="0"/>
        <item x="2"/>
        <item t="default"/>
      </items>
    </pivotField>
    <pivotField axis="axisCol" compact="0" showAll="0" insertBlankRow="1">
      <items count="3">
        <item x="0"/>
        <item x="1"/>
        <item t="default"/>
      </items>
    </pivotField>
    <pivotField dataField="1" compact="0" showAll="0" insertBlankRow="1"/>
    <pivotField dataField="1" compact="0" showAll="0" insertBlankRow="1"/>
    <pivotField dataField="1" compact="0" showAll="0" insertBlankRow="1"/>
    <pivotField compact="0" showAll="0" insertBlankRow="1"/>
    <pivotField axis="axisRow" compact="0" showAll="0" insertBlankRow="1">
      <items count="3">
        <item n="탐구형 학과" sd="0" x="0"/>
        <item n="예술·관습형 학과" sd="0" x="1"/>
        <item t="default"/>
      </items>
    </pivotField>
  </pivotFields>
  <rowFields count="3">
    <field x="7"/>
    <field x="0"/>
    <field x="-2"/>
  </rowFields>
  <rowItems count="13">
    <i>
      <x/>
    </i>
    <i r="2">
      <x/>
    </i>
    <i r="2" i="1">
      <x v="1"/>
    </i>
    <i r="2" i="2">
      <x v="2"/>
    </i>
    <i t="blank">
      <x/>
    </i>
    <i>
      <x v="1"/>
    </i>
    <i r="2">
      <x/>
    </i>
    <i r="2" i="1">
      <x v="1"/>
    </i>
    <i r="2" i="2">
      <x v="2"/>
    </i>
    <i t="blank">
      <x v="1"/>
    </i>
    <i t="grand">
      <x/>
    </i>
    <i t="grand" i="1">
      <x/>
    </i>
    <i t="grand" i="2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3">
    <dataField name="평균 : 학과성적" fld="3" subtotal="average" baseField="0" baseItem="0" numFmtId="176"/>
    <dataField name="평균 : 어학테스트" fld="4" subtotal="average" baseField="0" baseItem="0" numFmtId="176"/>
    <dataField name="평균 : 면접" fld="5" subtotal="average" baseField="0" baseItem="0" numFmtId="176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1"/>
  <sheetViews>
    <sheetView topLeftCell="A13" workbookViewId="0">
      <selection activeCell="B23" sqref="B23"/>
    </sheetView>
  </sheetViews>
  <sheetFormatPr defaultRowHeight="17.399999999999999" x14ac:dyDescent="0.4"/>
  <cols>
    <col min="1" max="1" width="2.8984375" customWidth="1"/>
    <col min="2" max="2" width="13" bestFit="1" customWidth="1"/>
    <col min="3" max="3" width="7.09765625" bestFit="1" customWidth="1"/>
    <col min="4" max="4" width="4.69921875" customWidth="1"/>
    <col min="5" max="5" width="5.09765625" customWidth="1"/>
    <col min="7" max="7" width="11" bestFit="1" customWidth="1"/>
    <col min="8" max="8" width="5.69921875" customWidth="1"/>
  </cols>
  <sheetData>
    <row r="2" spans="2:8" x14ac:dyDescent="0.4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4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4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4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4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4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4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4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4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4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4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4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4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4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4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4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4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4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4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4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4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4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4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4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4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4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4">
      <c r="B29" s="36" t="s">
        <v>75</v>
      </c>
    </row>
    <row r="30" spans="2:8" x14ac:dyDescent="0.4">
      <c r="B30" t="b">
        <f>AND(OR(B3="문예창작과",B3="문헌정보학과"),COUNTIF(F3:H3,"&gt;=80")=3)</f>
        <v>1</v>
      </c>
    </row>
    <row r="32" spans="2:8" x14ac:dyDescent="0.4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4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4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4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4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4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4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4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4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4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</sheetData>
  <phoneticPr fontId="1" type="noConversion"/>
  <conditionalFormatting sqref="B3:H27">
    <cfRule type="expression" dxfId="0" priority="1">
      <formula>AND($E3="남",$H3&gt;=LARGE($H$3:$H$27,10))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view="pageBreakPreview" zoomScale="60" zoomScaleNormal="100" workbookViewId="0">
      <selection activeCell="M25" sqref="M25"/>
    </sheetView>
  </sheetViews>
  <sheetFormatPr defaultRowHeight="17.399999999999999" x14ac:dyDescent="0.4"/>
  <cols>
    <col min="1" max="1" width="4.19921875" customWidth="1"/>
    <col min="2" max="2" width="13" bestFit="1" customWidth="1"/>
    <col min="3" max="5" width="7.3984375" customWidth="1"/>
    <col min="6" max="6" width="10.19921875" customWidth="1"/>
    <col min="7" max="7" width="12.09765625" customWidth="1"/>
    <col min="8" max="8" width="7.3984375" customWidth="1"/>
    <col min="9" max="9" width="8.3984375" customWidth="1"/>
  </cols>
  <sheetData>
    <row r="2" spans="2:9" x14ac:dyDescent="0.4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4">
      <c r="B3" s="7" t="s">
        <v>19</v>
      </c>
      <c r="C3" s="7" t="s">
        <v>21</v>
      </c>
      <c r="D3" s="7">
        <v>3</v>
      </c>
      <c r="E3" s="7" t="s">
        <v>9</v>
      </c>
      <c r="F3" s="37">
        <v>79.3</v>
      </c>
      <c r="G3" s="8">
        <v>78</v>
      </c>
      <c r="H3" s="8">
        <v>69</v>
      </c>
      <c r="I3" s="9">
        <v>75.95</v>
      </c>
    </row>
    <row r="4" spans="2:9" x14ac:dyDescent="0.4">
      <c r="B4" s="10" t="s">
        <v>19</v>
      </c>
      <c r="C4" s="10" t="s">
        <v>39</v>
      </c>
      <c r="D4" s="10">
        <v>2</v>
      </c>
      <c r="E4" s="10" t="s">
        <v>11</v>
      </c>
      <c r="F4" s="38">
        <v>97.3</v>
      </c>
      <c r="G4" s="11">
        <v>62</v>
      </c>
      <c r="H4" s="11">
        <v>77</v>
      </c>
      <c r="I4" s="12">
        <v>84.15</v>
      </c>
    </row>
    <row r="5" spans="2:9" x14ac:dyDescent="0.4">
      <c r="B5" s="10" t="s">
        <v>7</v>
      </c>
      <c r="C5" s="10" t="s">
        <v>16</v>
      </c>
      <c r="D5" s="10">
        <v>4</v>
      </c>
      <c r="E5" s="10" t="s">
        <v>9</v>
      </c>
      <c r="F5" s="38">
        <v>81.099999999999994</v>
      </c>
      <c r="G5" s="11">
        <v>82</v>
      </c>
      <c r="H5" s="11">
        <v>82</v>
      </c>
      <c r="I5" s="12">
        <v>81.55</v>
      </c>
    </row>
    <row r="6" spans="2:9" x14ac:dyDescent="0.4">
      <c r="B6" s="10" t="s">
        <v>12</v>
      </c>
      <c r="C6" s="10" t="s">
        <v>17</v>
      </c>
      <c r="D6" s="10">
        <v>3</v>
      </c>
      <c r="E6" s="10" t="s">
        <v>9</v>
      </c>
      <c r="F6" s="38">
        <v>81.099999999999994</v>
      </c>
      <c r="G6" s="11">
        <v>87</v>
      </c>
      <c r="H6" s="11">
        <v>82</v>
      </c>
      <c r="I6" s="12">
        <v>82.55</v>
      </c>
    </row>
    <row r="7" spans="2:9" x14ac:dyDescent="0.4">
      <c r="B7" s="10" t="s">
        <v>22</v>
      </c>
      <c r="C7" s="10" t="s">
        <v>23</v>
      </c>
      <c r="D7" s="10">
        <v>4</v>
      </c>
      <c r="E7" s="10" t="s">
        <v>9</v>
      </c>
      <c r="F7" s="38">
        <v>72.8</v>
      </c>
      <c r="G7" s="11">
        <v>98</v>
      </c>
      <c r="H7" s="11">
        <v>80</v>
      </c>
      <c r="I7" s="12">
        <v>80</v>
      </c>
    </row>
    <row r="8" spans="2:9" x14ac:dyDescent="0.4">
      <c r="B8" s="10" t="s">
        <v>7</v>
      </c>
      <c r="C8" s="10" t="s">
        <v>24</v>
      </c>
      <c r="D8" s="10">
        <v>2</v>
      </c>
      <c r="E8" s="10" t="s">
        <v>11</v>
      </c>
      <c r="F8" s="38">
        <v>72.8</v>
      </c>
      <c r="G8" s="11">
        <v>99</v>
      </c>
      <c r="H8" s="11">
        <v>80</v>
      </c>
      <c r="I8" s="12">
        <v>80.2</v>
      </c>
    </row>
    <row r="9" spans="2:9" x14ac:dyDescent="0.4">
      <c r="B9" s="10" t="s">
        <v>22</v>
      </c>
      <c r="C9" s="10" t="s">
        <v>40</v>
      </c>
      <c r="D9" s="10">
        <v>3</v>
      </c>
      <c r="E9" s="10" t="s">
        <v>9</v>
      </c>
      <c r="F9" s="38">
        <v>93.3</v>
      </c>
      <c r="G9" s="11">
        <v>70</v>
      </c>
      <c r="H9" s="11">
        <v>91</v>
      </c>
      <c r="I9" s="12">
        <v>87.95</v>
      </c>
    </row>
    <row r="10" spans="2:9" x14ac:dyDescent="0.4">
      <c r="B10" s="10" t="s">
        <v>7</v>
      </c>
      <c r="C10" s="10" t="s">
        <v>41</v>
      </c>
      <c r="D10" s="10">
        <v>2</v>
      </c>
      <c r="E10" s="10" t="s">
        <v>11</v>
      </c>
      <c r="F10" s="38">
        <v>69.099999999999994</v>
      </c>
      <c r="G10" s="11">
        <v>94</v>
      </c>
      <c r="H10" s="11">
        <v>92</v>
      </c>
      <c r="I10" s="12">
        <v>80.95</v>
      </c>
    </row>
    <row r="11" spans="2:9" x14ac:dyDescent="0.4">
      <c r="B11" s="10" t="s">
        <v>12</v>
      </c>
      <c r="C11" s="10" t="s">
        <v>42</v>
      </c>
      <c r="D11" s="10">
        <v>3</v>
      </c>
      <c r="E11" s="10" t="s">
        <v>9</v>
      </c>
      <c r="F11" s="38">
        <v>88.4</v>
      </c>
      <c r="G11" s="11">
        <v>94</v>
      </c>
      <c r="H11" s="11">
        <v>97</v>
      </c>
      <c r="I11" s="12">
        <v>92.1</v>
      </c>
    </row>
    <row r="12" spans="2:9" x14ac:dyDescent="0.4">
      <c r="B12" s="10" t="s">
        <v>22</v>
      </c>
      <c r="C12" s="10" t="s">
        <v>43</v>
      </c>
      <c r="D12" s="10">
        <v>2</v>
      </c>
      <c r="E12" s="10" t="s">
        <v>9</v>
      </c>
      <c r="F12" s="38">
        <v>86.6</v>
      </c>
      <c r="G12" s="11">
        <v>78</v>
      </c>
      <c r="H12" s="11">
        <v>96</v>
      </c>
      <c r="I12" s="12">
        <v>87.7</v>
      </c>
    </row>
    <row r="13" spans="2:9" x14ac:dyDescent="0.4">
      <c r="B13" s="10" t="s">
        <v>7</v>
      </c>
      <c r="C13" s="10" t="s">
        <v>14</v>
      </c>
      <c r="D13" s="10">
        <v>3</v>
      </c>
      <c r="E13" s="10" t="s">
        <v>11</v>
      </c>
      <c r="F13" s="38">
        <v>97.3</v>
      </c>
      <c r="G13" s="11">
        <v>98</v>
      </c>
      <c r="H13" s="11">
        <v>82</v>
      </c>
      <c r="I13" s="12">
        <v>92.85</v>
      </c>
    </row>
    <row r="14" spans="2:9" x14ac:dyDescent="0.4">
      <c r="B14" s="10" t="s">
        <v>12</v>
      </c>
      <c r="C14" s="10" t="s">
        <v>15</v>
      </c>
      <c r="D14" s="10">
        <v>2</v>
      </c>
      <c r="E14" s="10" t="s">
        <v>11</v>
      </c>
      <c r="F14" s="38">
        <v>91.5</v>
      </c>
      <c r="G14" s="11">
        <v>98</v>
      </c>
      <c r="H14" s="11">
        <v>88</v>
      </c>
      <c r="I14" s="12">
        <v>91.75</v>
      </c>
    </row>
    <row r="15" spans="2:9" x14ac:dyDescent="0.4">
      <c r="B15" s="10" t="s">
        <v>22</v>
      </c>
      <c r="C15" s="10" t="s">
        <v>27</v>
      </c>
      <c r="D15" s="10">
        <v>2</v>
      </c>
      <c r="E15" s="10" t="s">
        <v>9</v>
      </c>
      <c r="F15" s="38">
        <v>94</v>
      </c>
      <c r="G15" s="11">
        <v>92</v>
      </c>
      <c r="H15" s="11">
        <v>92</v>
      </c>
      <c r="I15" s="12">
        <v>93</v>
      </c>
    </row>
    <row r="16" spans="2:9" x14ac:dyDescent="0.4">
      <c r="B16" s="10" t="s">
        <v>19</v>
      </c>
      <c r="C16" s="10" t="s">
        <v>28</v>
      </c>
      <c r="D16" s="10">
        <v>2</v>
      </c>
      <c r="E16" s="10" t="s">
        <v>9</v>
      </c>
      <c r="F16" s="38">
        <v>97.7</v>
      </c>
      <c r="G16" s="11">
        <v>88</v>
      </c>
      <c r="H16" s="11">
        <v>88</v>
      </c>
      <c r="I16" s="12">
        <v>92.85</v>
      </c>
    </row>
    <row r="17" spans="2:9" x14ac:dyDescent="0.4">
      <c r="B17" s="10" t="s">
        <v>19</v>
      </c>
      <c r="C17" s="10" t="s">
        <v>44</v>
      </c>
      <c r="D17" s="10">
        <v>2</v>
      </c>
      <c r="E17" s="10" t="s">
        <v>11</v>
      </c>
      <c r="F17" s="38">
        <v>87.1</v>
      </c>
      <c r="G17" s="11">
        <v>96</v>
      </c>
      <c r="H17" s="11">
        <v>91</v>
      </c>
      <c r="I17" s="12">
        <v>90.05</v>
      </c>
    </row>
    <row r="18" spans="2:9" x14ac:dyDescent="0.4">
      <c r="B18" s="10" t="s">
        <v>22</v>
      </c>
      <c r="C18" s="10" t="s">
        <v>34</v>
      </c>
      <c r="D18" s="10">
        <v>2</v>
      </c>
      <c r="E18" s="10" t="s">
        <v>9</v>
      </c>
      <c r="F18" s="38">
        <v>88.4</v>
      </c>
      <c r="G18" s="11">
        <v>91</v>
      </c>
      <c r="H18" s="11">
        <v>95</v>
      </c>
      <c r="I18" s="12">
        <v>90.9</v>
      </c>
    </row>
    <row r="19" spans="2:9" x14ac:dyDescent="0.4">
      <c r="B19" s="10" t="s">
        <v>22</v>
      </c>
      <c r="C19" s="10" t="s">
        <v>35</v>
      </c>
      <c r="D19" s="10">
        <v>3</v>
      </c>
      <c r="E19" s="10" t="s">
        <v>9</v>
      </c>
      <c r="F19" s="38">
        <v>91.7</v>
      </c>
      <c r="G19" s="11">
        <v>95</v>
      </c>
      <c r="H19" s="11">
        <v>88</v>
      </c>
      <c r="I19" s="12">
        <v>91.25</v>
      </c>
    </row>
    <row r="20" spans="2:9" x14ac:dyDescent="0.4">
      <c r="B20" s="10" t="s">
        <v>12</v>
      </c>
      <c r="C20" s="10" t="s">
        <v>45</v>
      </c>
      <c r="D20" s="10">
        <v>2</v>
      </c>
      <c r="E20" s="10" t="s">
        <v>11</v>
      </c>
      <c r="F20" s="38">
        <v>91.7</v>
      </c>
      <c r="G20" s="11">
        <v>96</v>
      </c>
      <c r="H20" s="11">
        <v>87</v>
      </c>
      <c r="I20" s="12">
        <v>91.15</v>
      </c>
    </row>
    <row r="21" spans="2:9" x14ac:dyDescent="0.4">
      <c r="B21" s="10" t="s">
        <v>7</v>
      </c>
      <c r="C21" s="10" t="s">
        <v>46</v>
      </c>
      <c r="D21" s="10">
        <v>3</v>
      </c>
      <c r="E21" s="10" t="s">
        <v>11</v>
      </c>
      <c r="F21" s="38">
        <v>71.099999999999994</v>
      </c>
      <c r="G21" s="11">
        <v>92</v>
      </c>
      <c r="H21" s="11">
        <v>92</v>
      </c>
      <c r="I21" s="12">
        <v>81.55</v>
      </c>
    </row>
    <row r="22" spans="2:9" x14ac:dyDescent="0.4">
      <c r="B22" s="10" t="s">
        <v>7</v>
      </c>
      <c r="C22" s="10" t="s">
        <v>47</v>
      </c>
      <c r="D22" s="10">
        <v>3</v>
      </c>
      <c r="E22" s="10" t="s">
        <v>11</v>
      </c>
      <c r="F22" s="38">
        <v>81.099999999999994</v>
      </c>
      <c r="G22" s="11">
        <v>79</v>
      </c>
      <c r="H22" s="11">
        <v>96</v>
      </c>
      <c r="I22" s="12">
        <v>85.15</v>
      </c>
    </row>
    <row r="23" spans="2:9" x14ac:dyDescent="0.4">
      <c r="B23" s="10" t="s">
        <v>7</v>
      </c>
      <c r="C23" s="10" t="s">
        <v>48</v>
      </c>
      <c r="D23" s="10">
        <v>2</v>
      </c>
      <c r="E23" s="10" t="s">
        <v>11</v>
      </c>
      <c r="F23" s="38">
        <v>84.6</v>
      </c>
      <c r="G23" s="11">
        <v>77</v>
      </c>
      <c r="H23" s="11">
        <v>96</v>
      </c>
      <c r="I23" s="12">
        <v>86.5</v>
      </c>
    </row>
    <row r="24" spans="2:9" x14ac:dyDescent="0.4">
      <c r="B24" s="10" t="s">
        <v>7</v>
      </c>
      <c r="C24" s="10" t="s">
        <v>49</v>
      </c>
      <c r="D24" s="10">
        <v>3</v>
      </c>
      <c r="E24" s="10" t="s">
        <v>9</v>
      </c>
      <c r="F24" s="38">
        <v>72.8</v>
      </c>
      <c r="G24" s="11">
        <v>95</v>
      </c>
      <c r="H24" s="11">
        <v>91</v>
      </c>
      <c r="I24" s="12">
        <v>82.7</v>
      </c>
    </row>
    <row r="25" spans="2:9" x14ac:dyDescent="0.4">
      <c r="B25" s="10" t="s">
        <v>7</v>
      </c>
      <c r="C25" s="10" t="s">
        <v>50</v>
      </c>
      <c r="D25" s="10">
        <v>2</v>
      </c>
      <c r="E25" s="10" t="s">
        <v>9</v>
      </c>
      <c r="F25" s="38">
        <v>99.9</v>
      </c>
      <c r="G25" s="11">
        <v>91</v>
      </c>
      <c r="H25" s="11">
        <v>90</v>
      </c>
      <c r="I25" s="12">
        <v>95.15</v>
      </c>
    </row>
    <row r="26" spans="2:9" x14ac:dyDescent="0.4">
      <c r="B26" s="10" t="s">
        <v>7</v>
      </c>
      <c r="C26" s="10" t="s">
        <v>51</v>
      </c>
      <c r="D26" s="10">
        <v>2</v>
      </c>
      <c r="E26" s="10" t="s">
        <v>11</v>
      </c>
      <c r="F26" s="38">
        <v>93.3</v>
      </c>
      <c r="G26" s="11">
        <v>87</v>
      </c>
      <c r="H26" s="11">
        <v>95</v>
      </c>
      <c r="I26" s="12">
        <v>92.55</v>
      </c>
    </row>
    <row r="27" spans="2:9" x14ac:dyDescent="0.4">
      <c r="B27" s="10" t="s">
        <v>22</v>
      </c>
      <c r="C27" s="10" t="s">
        <v>36</v>
      </c>
      <c r="D27" s="10">
        <v>2</v>
      </c>
      <c r="E27" s="10" t="s">
        <v>9</v>
      </c>
      <c r="F27" s="38">
        <v>93.3</v>
      </c>
      <c r="G27" s="11">
        <v>94</v>
      </c>
      <c r="H27" s="11">
        <v>90</v>
      </c>
      <c r="I27" s="12">
        <v>92.45</v>
      </c>
    </row>
    <row r="28" spans="2:9" x14ac:dyDescent="0.4">
      <c r="B28" s="13" t="s">
        <v>19</v>
      </c>
      <c r="C28" s="13" t="s">
        <v>37</v>
      </c>
      <c r="D28" s="13">
        <v>3</v>
      </c>
      <c r="E28" s="13" t="s">
        <v>9</v>
      </c>
      <c r="F28" s="39">
        <v>97.7</v>
      </c>
      <c r="G28" s="14">
        <v>99</v>
      </c>
      <c r="H28" s="14">
        <v>95</v>
      </c>
      <c r="I28" s="15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39"/>
  <sheetViews>
    <sheetView workbookViewId="0">
      <selection activeCell="F38" sqref="F38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9.59765625" bestFit="1" customWidth="1"/>
    <col min="4" max="4" width="6.19921875" customWidth="1"/>
    <col min="6" max="6" width="11" bestFit="1" customWidth="1"/>
    <col min="7" max="7" width="7.09765625" customWidth="1"/>
    <col min="8" max="8" width="7.5" customWidth="1"/>
    <col min="9" max="9" width="21.3984375" bestFit="1" customWidth="1"/>
    <col min="10" max="10" width="17.19921875" bestFit="1" customWidth="1"/>
  </cols>
  <sheetData>
    <row r="1" spans="1:10" x14ac:dyDescent="0.4">
      <c r="A1" t="s">
        <v>52</v>
      </c>
    </row>
    <row r="2" spans="1:10" x14ac:dyDescent="0.4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6" t="s">
        <v>38</v>
      </c>
      <c r="I2" s="16" t="s">
        <v>53</v>
      </c>
      <c r="J2" s="16" t="s">
        <v>54</v>
      </c>
    </row>
    <row r="3" spans="1:10" x14ac:dyDescent="0.4">
      <c r="A3" s="2" t="s">
        <v>55</v>
      </c>
      <c r="B3" s="3" t="s">
        <v>32</v>
      </c>
      <c r="C3" s="3">
        <v>2</v>
      </c>
      <c r="D3" s="3" t="s">
        <v>9</v>
      </c>
      <c r="E3" s="17">
        <v>79.3</v>
      </c>
      <c r="F3" s="4">
        <v>87</v>
      </c>
      <c r="G3" s="4">
        <v>97</v>
      </c>
      <c r="H3" s="3">
        <f t="array" ref="H3">SUMPRODUCT(E3:G3,{0.7,0.2,0.1})</f>
        <v>82.61</v>
      </c>
      <c r="I3" s="3" t="str">
        <f>_xlfn.CONCAT(REPT("★",QUOTIENT(E3,10)),REPT("☆",10-QUOTIENT(E3,10)))</f>
        <v>★★★★★★★☆☆☆</v>
      </c>
      <c r="J3" s="3" t="str" cm="1">
        <f t="array" ref="J3">fn비고(E3,F3,G3,H3)</f>
        <v/>
      </c>
    </row>
    <row r="4" spans="1:10" x14ac:dyDescent="0.4">
      <c r="A4" s="2" t="s">
        <v>55</v>
      </c>
      <c r="B4" s="3" t="s">
        <v>56</v>
      </c>
      <c r="C4" s="3">
        <v>3</v>
      </c>
      <c r="D4" s="3" t="s">
        <v>9</v>
      </c>
      <c r="E4" s="17">
        <v>91.5</v>
      </c>
      <c r="F4" s="4">
        <v>96</v>
      </c>
      <c r="G4" s="4">
        <v>76</v>
      </c>
      <c r="H4" s="3">
        <f t="array" ref="H4">SUMPRODUCT(E4:G4,{0.7,0.2,0.1})</f>
        <v>90.85</v>
      </c>
      <c r="I4" s="3" t="str">
        <f t="shared" ref="I4:I34" si="0">_xlfn.CONCAT(REPT("★",QUOTIENT(E4,10)),REPT("☆",10-QUOTIENT(E4,10)))</f>
        <v>★★★★★★★★★☆</v>
      </c>
      <c r="J4" s="3" t="str" cm="1">
        <f t="array" ref="J4">fn비고(E4,F4,G4,H4)</f>
        <v/>
      </c>
    </row>
    <row r="5" spans="1:10" x14ac:dyDescent="0.4">
      <c r="A5" s="2" t="s">
        <v>7</v>
      </c>
      <c r="B5" s="3" t="s">
        <v>57</v>
      </c>
      <c r="C5" s="3">
        <v>2</v>
      </c>
      <c r="D5" s="3" t="s">
        <v>9</v>
      </c>
      <c r="E5" s="17">
        <v>72.2</v>
      </c>
      <c r="F5" s="4">
        <v>84</v>
      </c>
      <c r="G5" s="4">
        <v>59</v>
      </c>
      <c r="H5" s="3">
        <f t="array" ref="H5">SUMPRODUCT(E5:G5,{0.7,0.2,0.1})</f>
        <v>73.240000000000009</v>
      </c>
      <c r="I5" s="3" t="str">
        <f t="shared" si="0"/>
        <v>★★★★★★★☆☆☆</v>
      </c>
      <c r="J5" s="3" t="str" cm="1">
        <f t="array" ref="J5">fn비고(E5,F5,G5,H5)</f>
        <v/>
      </c>
    </row>
    <row r="6" spans="1:10" x14ac:dyDescent="0.4">
      <c r="A6" s="2" t="s">
        <v>7</v>
      </c>
      <c r="B6" s="3" t="s">
        <v>48</v>
      </c>
      <c r="C6" s="3">
        <v>2</v>
      </c>
      <c r="D6" s="3" t="s">
        <v>11</v>
      </c>
      <c r="E6" s="17">
        <v>84.6</v>
      </c>
      <c r="F6" s="4">
        <v>77</v>
      </c>
      <c r="G6" s="4">
        <v>96</v>
      </c>
      <c r="H6" s="3">
        <f t="array" ref="H6">SUMPRODUCT(E6:G6,{0.7,0.2,0.1})</f>
        <v>84.22</v>
      </c>
      <c r="I6" s="3" t="str">
        <f t="shared" si="0"/>
        <v>★★★★★★★★☆☆</v>
      </c>
      <c r="J6" s="3" t="str" cm="1">
        <f t="array" ref="J6">fn비고(E6,F6,G6,H6)</f>
        <v/>
      </c>
    </row>
    <row r="7" spans="1:10" x14ac:dyDescent="0.4">
      <c r="A7" s="2" t="s">
        <v>19</v>
      </c>
      <c r="B7" s="3" t="s">
        <v>37</v>
      </c>
      <c r="C7" s="3">
        <v>3</v>
      </c>
      <c r="D7" s="3" t="s">
        <v>9</v>
      </c>
      <c r="E7" s="17">
        <v>97.7</v>
      </c>
      <c r="F7" s="4">
        <v>99</v>
      </c>
      <c r="G7" s="4">
        <v>95</v>
      </c>
      <c r="H7" s="3">
        <f t="array" ref="H7">SUMPRODUCT(E7:G7,{0.7,0.2,0.1})</f>
        <v>97.69</v>
      </c>
      <c r="I7" s="3" t="str">
        <f t="shared" si="0"/>
        <v>★★★★★★★★★☆</v>
      </c>
      <c r="J7" s="3" t="str" cm="1">
        <f t="array" ref="J7">fn비고(E7,F7,G7,H7)</f>
        <v>성적장학금대상자</v>
      </c>
    </row>
    <row r="8" spans="1:10" x14ac:dyDescent="0.4">
      <c r="A8" s="2" t="s">
        <v>7</v>
      </c>
      <c r="B8" s="3" t="s">
        <v>49</v>
      </c>
      <c r="C8" s="3">
        <v>3</v>
      </c>
      <c r="D8" s="3" t="s">
        <v>9</v>
      </c>
      <c r="E8" s="17">
        <v>72.8</v>
      </c>
      <c r="F8" s="4">
        <v>95</v>
      </c>
      <c r="G8" s="4">
        <v>91</v>
      </c>
      <c r="H8" s="3">
        <f t="array" ref="H8">SUMPRODUCT(E8:G8,{0.7,0.2,0.1})</f>
        <v>79.059999999999988</v>
      </c>
      <c r="I8" s="3" t="str">
        <f t="shared" si="0"/>
        <v>★★★★★★★☆☆☆</v>
      </c>
      <c r="J8" s="3" t="str" cm="1">
        <f t="array" ref="J8">fn비고(E8,F8,G8,H8)</f>
        <v/>
      </c>
    </row>
    <row r="9" spans="1:10" x14ac:dyDescent="0.4">
      <c r="A9" s="2" t="s">
        <v>19</v>
      </c>
      <c r="B9" s="3" t="s">
        <v>28</v>
      </c>
      <c r="C9" s="3">
        <v>2</v>
      </c>
      <c r="D9" s="3" t="s">
        <v>9</v>
      </c>
      <c r="E9" s="17">
        <v>97.7</v>
      </c>
      <c r="F9" s="4">
        <v>88</v>
      </c>
      <c r="G9" s="4">
        <v>88</v>
      </c>
      <c r="H9" s="3">
        <f t="array" ref="H9">SUMPRODUCT(E9:G9,{0.7,0.2,0.1})</f>
        <v>94.79</v>
      </c>
      <c r="I9" s="3" t="str">
        <f t="shared" si="0"/>
        <v>★★★★★★★★★☆</v>
      </c>
      <c r="J9" s="3" t="str" cm="1">
        <f t="array" ref="J9">fn비고(E9,F9,G9,H9)</f>
        <v/>
      </c>
    </row>
    <row r="10" spans="1:10" x14ac:dyDescent="0.4">
      <c r="A10" s="2" t="s">
        <v>7</v>
      </c>
      <c r="B10" s="3" t="s">
        <v>46</v>
      </c>
      <c r="C10" s="3">
        <v>3</v>
      </c>
      <c r="D10" s="3" t="s">
        <v>11</v>
      </c>
      <c r="E10" s="17">
        <v>75.2</v>
      </c>
      <c r="F10" s="4">
        <v>92</v>
      </c>
      <c r="G10" s="4">
        <v>52</v>
      </c>
      <c r="H10" s="3">
        <f t="array" ref="H10">SUMPRODUCT(E10:G10,{0.7,0.2,0.1})</f>
        <v>76.240000000000009</v>
      </c>
      <c r="I10" s="3" t="str">
        <f t="shared" si="0"/>
        <v>★★★★★★★☆☆☆</v>
      </c>
      <c r="J10" s="3" t="str" cm="1">
        <f t="array" ref="J10">fn비고(E10,F10,G10,H10)</f>
        <v/>
      </c>
    </row>
    <row r="11" spans="1:10" x14ac:dyDescent="0.4">
      <c r="A11" s="2" t="s">
        <v>7</v>
      </c>
      <c r="B11" s="3" t="s">
        <v>47</v>
      </c>
      <c r="C11" s="3">
        <v>3</v>
      </c>
      <c r="D11" s="3" t="s">
        <v>11</v>
      </c>
      <c r="E11" s="17">
        <v>81.099999999999994</v>
      </c>
      <c r="F11" s="4">
        <v>79</v>
      </c>
      <c r="G11" s="4">
        <v>96</v>
      </c>
      <c r="H11" s="3">
        <f t="array" ref="H11">SUMPRODUCT(E11:G11,{0.7,0.2,0.1})</f>
        <v>82.169999999999987</v>
      </c>
      <c r="I11" s="3" t="str">
        <f t="shared" si="0"/>
        <v>★★★★★★★★☆☆</v>
      </c>
      <c r="J11" s="3" t="str" cm="1">
        <f t="array" ref="J11">fn비고(E11,F11,G11,H11)</f>
        <v/>
      </c>
    </row>
    <row r="12" spans="1:10" x14ac:dyDescent="0.4">
      <c r="A12" s="2" t="s">
        <v>7</v>
      </c>
      <c r="B12" s="3" t="s">
        <v>8</v>
      </c>
      <c r="C12" s="3">
        <v>3</v>
      </c>
      <c r="D12" s="3" t="s">
        <v>9</v>
      </c>
      <c r="E12" s="17">
        <v>97.3</v>
      </c>
      <c r="F12" s="4">
        <v>97</v>
      </c>
      <c r="G12" s="4">
        <v>96</v>
      </c>
      <c r="H12" s="3">
        <f t="array" ref="H12">SUMPRODUCT(E12:G12,{0.7,0.2,0.1})</f>
        <v>97.110000000000014</v>
      </c>
      <c r="I12" s="3" t="str">
        <f t="shared" si="0"/>
        <v>★★★★★★★★★☆</v>
      </c>
      <c r="J12" s="3" t="str" cm="1">
        <f t="array" ref="J12">fn비고(E12,F12,G12,H12)</f>
        <v>성적장학금대상자</v>
      </c>
    </row>
    <row r="13" spans="1:10" x14ac:dyDescent="0.4">
      <c r="A13" s="2" t="s">
        <v>7</v>
      </c>
      <c r="B13" s="3" t="s">
        <v>10</v>
      </c>
      <c r="C13" s="3">
        <v>2</v>
      </c>
      <c r="D13" s="3" t="s">
        <v>11</v>
      </c>
      <c r="E13" s="17">
        <v>88.4</v>
      </c>
      <c r="F13" s="4">
        <v>78</v>
      </c>
      <c r="G13" s="4">
        <v>99</v>
      </c>
      <c r="H13" s="3">
        <f t="array" ref="H13">SUMPRODUCT(E13:G13,{0.7,0.2,0.1})</f>
        <v>87.38000000000001</v>
      </c>
      <c r="I13" s="3" t="str">
        <f t="shared" si="0"/>
        <v>★★★★★★★★☆☆</v>
      </c>
      <c r="J13" s="3" t="str" cm="1">
        <f t="array" ref="J13">fn비고(E13,F13,G13,H13)</f>
        <v/>
      </c>
    </row>
    <row r="14" spans="1:10" x14ac:dyDescent="0.4">
      <c r="A14" s="2" t="s">
        <v>19</v>
      </c>
      <c r="B14" s="3" t="s">
        <v>33</v>
      </c>
      <c r="C14" s="3">
        <v>3</v>
      </c>
      <c r="D14" s="3" t="s">
        <v>9</v>
      </c>
      <c r="E14" s="17">
        <v>88.4</v>
      </c>
      <c r="F14" s="4">
        <v>87</v>
      </c>
      <c r="G14" s="4">
        <v>95</v>
      </c>
      <c r="H14" s="3">
        <f t="array" ref="H14">SUMPRODUCT(E14:G14,{0.7,0.2,0.1})</f>
        <v>88.78</v>
      </c>
      <c r="I14" s="3" t="str">
        <f t="shared" si="0"/>
        <v>★★★★★★★★☆☆</v>
      </c>
      <c r="J14" s="3" t="str" cm="1">
        <f t="array" ref="J14">fn비고(E14,F14,G14,H14)</f>
        <v/>
      </c>
    </row>
    <row r="15" spans="1:10" x14ac:dyDescent="0.4">
      <c r="A15" s="2" t="s">
        <v>12</v>
      </c>
      <c r="B15" s="3" t="s">
        <v>18</v>
      </c>
      <c r="C15" s="3">
        <v>2</v>
      </c>
      <c r="D15" s="3" t="s">
        <v>11</v>
      </c>
      <c r="E15" s="17">
        <v>94</v>
      </c>
      <c r="F15" s="4">
        <v>88</v>
      </c>
      <c r="G15" s="4">
        <v>90</v>
      </c>
      <c r="H15" s="3">
        <f t="array" ref="H15">SUMPRODUCT(E15:G15,{0.7,0.2,0.1})</f>
        <v>92.4</v>
      </c>
      <c r="I15" s="3" t="str">
        <f t="shared" si="0"/>
        <v>★★★★★★★★★☆</v>
      </c>
      <c r="J15" s="3" t="str" cm="1">
        <f t="array" ref="J15">fn비고(E15,F15,G15,H15)</f>
        <v/>
      </c>
    </row>
    <row r="16" spans="1:10" x14ac:dyDescent="0.4">
      <c r="A16" s="2" t="s">
        <v>19</v>
      </c>
      <c r="B16" s="3" t="s">
        <v>20</v>
      </c>
      <c r="C16" s="3">
        <v>3</v>
      </c>
      <c r="D16" s="3" t="s">
        <v>9</v>
      </c>
      <c r="E16" s="17">
        <v>93.5</v>
      </c>
      <c r="F16" s="4">
        <v>92</v>
      </c>
      <c r="G16" s="4">
        <v>38</v>
      </c>
      <c r="H16" s="3">
        <f t="array" ref="H16">SUMPRODUCT(E16:G16,{0.7,0.2,0.1})</f>
        <v>87.65</v>
      </c>
      <c r="I16" s="3" t="str">
        <f t="shared" si="0"/>
        <v>★★★★★★★★★☆</v>
      </c>
      <c r="J16" s="3" t="str" cm="1">
        <f t="array" ref="J16">fn비고(E16,F16,G16,H16)</f>
        <v/>
      </c>
    </row>
    <row r="17" spans="1:10" x14ac:dyDescent="0.4">
      <c r="A17" s="2" t="s">
        <v>12</v>
      </c>
      <c r="B17" s="3" t="s">
        <v>13</v>
      </c>
      <c r="C17" s="3">
        <v>3</v>
      </c>
      <c r="D17" s="3" t="s">
        <v>11</v>
      </c>
      <c r="E17" s="17">
        <v>79.3</v>
      </c>
      <c r="F17" s="4">
        <v>91</v>
      </c>
      <c r="G17" s="4">
        <v>96</v>
      </c>
      <c r="H17" s="3">
        <f t="array" ref="H17">SUMPRODUCT(E17:G17,{0.7,0.2,0.1})</f>
        <v>83.31</v>
      </c>
      <c r="I17" s="3" t="str">
        <f t="shared" si="0"/>
        <v>★★★★★★★☆☆☆</v>
      </c>
      <c r="J17" s="3" t="str" cm="1">
        <f t="array" ref="J17">fn비고(E17,F17,G17,H17)</f>
        <v/>
      </c>
    </row>
    <row r="18" spans="1:10" x14ac:dyDescent="0.4">
      <c r="A18" s="2" t="s">
        <v>19</v>
      </c>
      <c r="B18" s="3" t="s">
        <v>58</v>
      </c>
      <c r="C18" s="3">
        <v>3</v>
      </c>
      <c r="D18" s="3" t="s">
        <v>9</v>
      </c>
      <c r="E18" s="17">
        <v>93.3</v>
      </c>
      <c r="F18" s="4">
        <v>91</v>
      </c>
      <c r="G18" s="4">
        <v>82</v>
      </c>
      <c r="H18" s="3">
        <f t="array" ref="H18">SUMPRODUCT(E18:G18,{0.7,0.2,0.1})</f>
        <v>91.71</v>
      </c>
      <c r="I18" s="3" t="str">
        <f t="shared" si="0"/>
        <v>★★★★★★★★★☆</v>
      </c>
      <c r="J18" s="3" t="str" cm="1">
        <f t="array" ref="J18">fn비고(E18,F18,G18,H18)</f>
        <v/>
      </c>
    </row>
    <row r="19" spans="1:10" x14ac:dyDescent="0.4">
      <c r="A19" s="2" t="s">
        <v>19</v>
      </c>
      <c r="B19" s="3" t="s">
        <v>59</v>
      </c>
      <c r="C19" s="3">
        <v>4</v>
      </c>
      <c r="D19" s="3" t="s">
        <v>11</v>
      </c>
      <c r="E19" s="17">
        <v>91.5</v>
      </c>
      <c r="F19" s="4">
        <v>60</v>
      </c>
      <c r="G19" s="4">
        <v>80</v>
      </c>
      <c r="H19" s="3">
        <f t="array" ref="H19">SUMPRODUCT(E19:G19,{0.7,0.2,0.1})</f>
        <v>84.05</v>
      </c>
      <c r="I19" s="3" t="str">
        <f t="shared" si="0"/>
        <v>★★★★★★★★★☆</v>
      </c>
      <c r="J19" s="3" t="str" cm="1">
        <f t="array" ref="J19">fn비고(E19,F19,G19,H19)</f>
        <v/>
      </c>
    </row>
    <row r="20" spans="1:10" x14ac:dyDescent="0.4">
      <c r="A20" s="2" t="s">
        <v>7</v>
      </c>
      <c r="B20" s="3" t="s">
        <v>51</v>
      </c>
      <c r="C20" s="3">
        <v>2</v>
      </c>
      <c r="D20" s="3" t="s">
        <v>11</v>
      </c>
      <c r="E20" s="17">
        <v>93.3</v>
      </c>
      <c r="F20" s="4">
        <v>87</v>
      </c>
      <c r="G20" s="4">
        <v>95</v>
      </c>
      <c r="H20" s="3">
        <f t="array" ref="H20">SUMPRODUCT(E20:G20,{0.7,0.2,0.1})</f>
        <v>92.21</v>
      </c>
      <c r="I20" s="3" t="str">
        <f t="shared" si="0"/>
        <v>★★★★★★★★★☆</v>
      </c>
      <c r="J20" s="3" t="str" cm="1">
        <f t="array" ref="J20">fn비고(E20,F20,G20,H20)</f>
        <v/>
      </c>
    </row>
    <row r="21" spans="1:10" x14ac:dyDescent="0.4">
      <c r="A21" s="2" t="s">
        <v>55</v>
      </c>
      <c r="B21" s="3" t="s">
        <v>36</v>
      </c>
      <c r="C21" s="3">
        <v>2</v>
      </c>
      <c r="D21" s="3" t="s">
        <v>9</v>
      </c>
      <c r="E21" s="17">
        <v>53</v>
      </c>
      <c r="F21" s="4">
        <v>94</v>
      </c>
      <c r="G21" s="4">
        <v>90</v>
      </c>
      <c r="H21" s="3">
        <f t="array" ref="H21">SUMPRODUCT(E21:G21,{0.7,0.2,0.1})</f>
        <v>64.899999999999991</v>
      </c>
      <c r="I21" s="3" t="str">
        <f t="shared" si="0"/>
        <v>★★★★★☆☆☆☆☆</v>
      </c>
      <c r="J21" s="3" t="str" cm="1">
        <f t="array" ref="J21">fn비고(E21,F21,G21,H21)</f>
        <v/>
      </c>
    </row>
    <row r="22" spans="1:10" x14ac:dyDescent="0.4">
      <c r="A22" s="2" t="s">
        <v>55</v>
      </c>
      <c r="B22" s="3" t="s">
        <v>29</v>
      </c>
      <c r="C22" s="3">
        <v>3</v>
      </c>
      <c r="D22" s="3" t="s">
        <v>9</v>
      </c>
      <c r="E22" s="17">
        <v>97.3</v>
      </c>
      <c r="F22" s="4">
        <v>78</v>
      </c>
      <c r="G22" s="4">
        <v>92</v>
      </c>
      <c r="H22" s="3">
        <f t="array" ref="H22">SUMPRODUCT(E22:G22,{0.7,0.2,0.1})</f>
        <v>92.910000000000011</v>
      </c>
      <c r="I22" s="3" t="str">
        <f t="shared" si="0"/>
        <v>★★★★★★★★★☆</v>
      </c>
      <c r="J22" s="3" t="str" cm="1">
        <f t="array" ref="J22">fn비고(E22,F22,G22,H22)</f>
        <v/>
      </c>
    </row>
    <row r="23" spans="1:10" x14ac:dyDescent="0.4">
      <c r="A23" s="2" t="s">
        <v>7</v>
      </c>
      <c r="B23" s="3" t="s">
        <v>25</v>
      </c>
      <c r="C23" s="3">
        <v>2</v>
      </c>
      <c r="D23" s="3" t="s">
        <v>9</v>
      </c>
      <c r="E23" s="17">
        <v>93.3</v>
      </c>
      <c r="F23" s="4">
        <v>97</v>
      </c>
      <c r="G23" s="4">
        <v>91</v>
      </c>
      <c r="H23" s="3">
        <f t="array" ref="H23">SUMPRODUCT(E23:G23,{0.7,0.2,0.1})</f>
        <v>93.809999999999988</v>
      </c>
      <c r="I23" s="3" t="str">
        <f t="shared" si="0"/>
        <v>★★★★★★★★★☆</v>
      </c>
      <c r="J23" s="3" t="str" cm="1">
        <f t="array" ref="J23">fn비고(E23,F23,G23,H23)</f>
        <v/>
      </c>
    </row>
    <row r="24" spans="1:10" x14ac:dyDescent="0.4">
      <c r="A24" s="2" t="s">
        <v>19</v>
      </c>
      <c r="B24" s="3" t="s">
        <v>26</v>
      </c>
      <c r="C24" s="3">
        <v>2</v>
      </c>
      <c r="D24" s="3" t="s">
        <v>9</v>
      </c>
      <c r="E24" s="17">
        <v>93.3</v>
      </c>
      <c r="F24" s="4">
        <v>98</v>
      </c>
      <c r="G24" s="4">
        <v>92</v>
      </c>
      <c r="H24" s="3">
        <f t="array" ref="H24">SUMPRODUCT(E24:G24,{0.7,0.2,0.1})</f>
        <v>94.11</v>
      </c>
      <c r="I24" s="3" t="str">
        <f t="shared" si="0"/>
        <v>★★★★★★★★★☆</v>
      </c>
      <c r="J24" s="3" t="str" cm="1">
        <f t="array" ref="J24">fn비고(E24,F24,G24,H24)</f>
        <v/>
      </c>
    </row>
    <row r="25" spans="1:10" x14ac:dyDescent="0.4">
      <c r="A25" s="2" t="s">
        <v>55</v>
      </c>
      <c r="B25" s="3" t="s">
        <v>43</v>
      </c>
      <c r="C25" s="3">
        <v>2</v>
      </c>
      <c r="D25" s="3" t="s">
        <v>9</v>
      </c>
      <c r="E25" s="17">
        <v>86.6</v>
      </c>
      <c r="F25" s="4">
        <v>78</v>
      </c>
      <c r="G25" s="4">
        <v>96</v>
      </c>
      <c r="H25" s="3">
        <f t="array" ref="H25">SUMPRODUCT(E25:G25,{0.7,0.2,0.1})</f>
        <v>85.82</v>
      </c>
      <c r="I25" s="3" t="str">
        <f t="shared" si="0"/>
        <v>★★★★★★★★☆☆</v>
      </c>
      <c r="J25" s="3" t="str" cm="1">
        <f t="array" ref="J25">fn비고(E25,F25,G25,H25)</f>
        <v/>
      </c>
    </row>
    <row r="26" spans="1:10" x14ac:dyDescent="0.4">
      <c r="A26" s="2" t="s">
        <v>7</v>
      </c>
      <c r="B26" s="3" t="s">
        <v>14</v>
      </c>
      <c r="C26" s="3">
        <v>3</v>
      </c>
      <c r="D26" s="3" t="s">
        <v>11</v>
      </c>
      <c r="E26" s="17">
        <v>97.3</v>
      </c>
      <c r="F26" s="4">
        <v>98</v>
      </c>
      <c r="G26" s="4">
        <v>52</v>
      </c>
      <c r="H26" s="3">
        <f t="array" ref="H26">SUMPRODUCT(E26:G26,{0.7,0.2,0.1})</f>
        <v>92.910000000000011</v>
      </c>
      <c r="I26" s="3" t="str">
        <f t="shared" si="0"/>
        <v>★★★★★★★★★☆</v>
      </c>
      <c r="J26" s="3" t="str" cm="1">
        <f t="array" ref="J26">fn비고(E26,F26,G26,H26)</f>
        <v/>
      </c>
    </row>
    <row r="27" spans="1:10" x14ac:dyDescent="0.4">
      <c r="A27" s="2" t="s">
        <v>12</v>
      </c>
      <c r="B27" s="3" t="s">
        <v>15</v>
      </c>
      <c r="C27" s="3">
        <v>2</v>
      </c>
      <c r="D27" s="3" t="s">
        <v>11</v>
      </c>
      <c r="E27" s="17">
        <v>91.5</v>
      </c>
      <c r="F27" s="4">
        <v>45</v>
      </c>
      <c r="G27" s="4">
        <v>88</v>
      </c>
      <c r="H27" s="3">
        <f t="array" ref="H27">SUMPRODUCT(E27:G27,{0.7,0.2,0.1})</f>
        <v>81.849999999999994</v>
      </c>
      <c r="I27" s="3" t="str">
        <f t="shared" si="0"/>
        <v>★★★★★★★★★☆</v>
      </c>
      <c r="J27" s="3" t="str" cm="1">
        <f t="array" ref="J27">fn비고(E27,F27,G27,H27)</f>
        <v/>
      </c>
    </row>
    <row r="28" spans="1:10" x14ac:dyDescent="0.4">
      <c r="A28" s="2" t="s">
        <v>55</v>
      </c>
      <c r="B28" s="3" t="s">
        <v>27</v>
      </c>
      <c r="C28" s="3">
        <v>2</v>
      </c>
      <c r="D28" s="3" t="s">
        <v>9</v>
      </c>
      <c r="E28" s="17">
        <v>94</v>
      </c>
      <c r="F28" s="4">
        <v>92</v>
      </c>
      <c r="G28" s="4">
        <v>92</v>
      </c>
      <c r="H28" s="3">
        <f t="array" ref="H28">SUMPRODUCT(E28:G28,{0.7,0.2,0.1})</f>
        <v>93.4</v>
      </c>
      <c r="I28" s="3" t="str">
        <f t="shared" si="0"/>
        <v>★★★★★★★★★☆</v>
      </c>
      <c r="J28" s="3" t="str" cm="1">
        <f t="array" ref="J28">fn비고(E28,F28,G28,H28)</f>
        <v/>
      </c>
    </row>
    <row r="29" spans="1:10" x14ac:dyDescent="0.4">
      <c r="A29" s="2" t="s">
        <v>7</v>
      </c>
      <c r="B29" s="3" t="s">
        <v>30</v>
      </c>
      <c r="C29" s="3">
        <v>3</v>
      </c>
      <c r="D29" s="3" t="s">
        <v>9</v>
      </c>
      <c r="E29" s="17">
        <v>91.5</v>
      </c>
      <c r="F29" s="4">
        <v>88</v>
      </c>
      <c r="G29" s="4">
        <v>88</v>
      </c>
      <c r="H29" s="3">
        <f t="array" ref="H29">SUMPRODUCT(E29:G29,{0.7,0.2,0.1})</f>
        <v>90.45</v>
      </c>
      <c r="I29" s="3" t="str">
        <f t="shared" si="0"/>
        <v>★★★★★★★★★☆</v>
      </c>
      <c r="J29" s="3" t="str" cm="1">
        <f t="array" ref="J29">fn비고(E29,F29,G29,H29)</f>
        <v/>
      </c>
    </row>
    <row r="30" spans="1:10" x14ac:dyDescent="0.4">
      <c r="A30" s="2" t="s">
        <v>55</v>
      </c>
      <c r="B30" s="3" t="s">
        <v>60</v>
      </c>
      <c r="C30" s="3">
        <v>2</v>
      </c>
      <c r="D30" s="3" t="s">
        <v>9</v>
      </c>
      <c r="E30" s="17">
        <v>93.5</v>
      </c>
      <c r="F30" s="4">
        <v>88</v>
      </c>
      <c r="G30" s="4">
        <v>87</v>
      </c>
      <c r="H30" s="3">
        <f t="array" ref="H30">SUMPRODUCT(E30:G30,{0.7,0.2,0.1})</f>
        <v>91.750000000000014</v>
      </c>
      <c r="I30" s="3" t="str">
        <f t="shared" si="0"/>
        <v>★★★★★★★★★☆</v>
      </c>
      <c r="J30" s="3" t="str" cm="1">
        <f t="array" ref="J30">fn비고(E30,F30,G30,H30)</f>
        <v/>
      </c>
    </row>
    <row r="31" spans="1:10" x14ac:dyDescent="0.4">
      <c r="A31" s="2" t="s">
        <v>12</v>
      </c>
      <c r="B31" s="3" t="s">
        <v>42</v>
      </c>
      <c r="C31" s="3">
        <v>3</v>
      </c>
      <c r="D31" s="3" t="s">
        <v>9</v>
      </c>
      <c r="E31" s="17">
        <v>88.4</v>
      </c>
      <c r="F31" s="4">
        <v>94</v>
      </c>
      <c r="G31" s="4">
        <v>97</v>
      </c>
      <c r="H31" s="3">
        <f t="array" ref="H31">SUMPRODUCT(E31:G31,{0.7,0.2,0.1})</f>
        <v>90.38000000000001</v>
      </c>
      <c r="I31" s="3" t="str">
        <f t="shared" si="0"/>
        <v>★★★★★★★★☆☆</v>
      </c>
      <c r="J31" s="3" t="str" cm="1">
        <f t="array" ref="J31">fn비고(E31,F31,G31,H31)</f>
        <v/>
      </c>
    </row>
    <row r="32" spans="1:10" x14ac:dyDescent="0.4">
      <c r="A32" s="2" t="s">
        <v>12</v>
      </c>
      <c r="B32" s="3" t="s">
        <v>61</v>
      </c>
      <c r="C32" s="3">
        <v>3</v>
      </c>
      <c r="D32" s="3" t="s">
        <v>11</v>
      </c>
      <c r="E32" s="17">
        <v>69</v>
      </c>
      <c r="F32" s="4">
        <v>92</v>
      </c>
      <c r="G32" s="4">
        <v>95</v>
      </c>
      <c r="H32" s="3">
        <f t="array" ref="H32">SUMPRODUCT(E32:G32,{0.7,0.2,0.1})</f>
        <v>76.2</v>
      </c>
      <c r="I32" s="3" t="str">
        <f t="shared" si="0"/>
        <v>★★★★★★☆☆☆☆</v>
      </c>
      <c r="J32" s="3" t="str" cm="1">
        <f t="array" ref="J32">fn비고(E32,F32,G32,H32)</f>
        <v/>
      </c>
    </row>
    <row r="33" spans="1:10" x14ac:dyDescent="0.4">
      <c r="A33" s="2" t="s">
        <v>12</v>
      </c>
      <c r="B33" s="3" t="s">
        <v>31</v>
      </c>
      <c r="C33" s="3">
        <v>2</v>
      </c>
      <c r="D33" s="3" t="s">
        <v>11</v>
      </c>
      <c r="E33" s="17">
        <v>93.5</v>
      </c>
      <c r="F33" s="4">
        <v>62</v>
      </c>
      <c r="G33" s="4">
        <v>92</v>
      </c>
      <c r="H33" s="3">
        <f t="array" ref="H33">SUMPRODUCT(E33:G33,{0.7,0.2,0.1})</f>
        <v>87.050000000000011</v>
      </c>
      <c r="I33" s="3" t="str">
        <f t="shared" si="0"/>
        <v>★★★★★★★★★☆</v>
      </c>
      <c r="J33" s="3" t="str" cm="1">
        <f t="array" ref="J33">fn비고(E33,F33,G33,H33)</f>
        <v/>
      </c>
    </row>
    <row r="34" spans="1:10" x14ac:dyDescent="0.4">
      <c r="A34" s="2" t="s">
        <v>7</v>
      </c>
      <c r="B34" s="3" t="s">
        <v>50</v>
      </c>
      <c r="C34" s="3">
        <v>2</v>
      </c>
      <c r="D34" s="3" t="s">
        <v>9</v>
      </c>
      <c r="E34" s="17">
        <v>99.9</v>
      </c>
      <c r="F34" s="4">
        <v>91</v>
      </c>
      <c r="G34" s="4">
        <v>90</v>
      </c>
      <c r="H34" s="3">
        <f t="array" ref="H34">SUMPRODUCT(E34:G34,{0.7,0.2,0.1})</f>
        <v>97.13</v>
      </c>
      <c r="I34" s="3" t="str">
        <f t="shared" si="0"/>
        <v>★★★★★★★★★☆</v>
      </c>
      <c r="J34" s="3" t="str" cm="1">
        <f t="array" ref="J34">fn비고(E34,F34,G34,H34)</f>
        <v>성적장학금대상자</v>
      </c>
    </row>
    <row r="36" spans="1:10" x14ac:dyDescent="0.4">
      <c r="A36" t="s">
        <v>62</v>
      </c>
    </row>
    <row r="37" spans="1:10" x14ac:dyDescent="0.4">
      <c r="A37" s="3" t="s">
        <v>3</v>
      </c>
      <c r="B37" s="1" t="s">
        <v>63</v>
      </c>
      <c r="C37" s="1" t="s">
        <v>64</v>
      </c>
    </row>
    <row r="38" spans="1:10" x14ac:dyDescent="0.4">
      <c r="A38" s="3" t="s">
        <v>9</v>
      </c>
      <c r="B38" s="3" t="str" cm="1">
        <f t="array" ref="B38">SUM(IF($D$3:$D$34=A38,1))&amp;"명"</f>
        <v>20명</v>
      </c>
      <c r="C38" s="18">
        <f t="array" ref="C38">AVERAGE(IF((IFERROR(FIND("정보",$A$3:$A$34)&gt;=1,FALSE))*($D$3:$D$34=A38),$G$3:$G$34))</f>
        <v>90.875</v>
      </c>
    </row>
    <row r="39" spans="1:10" x14ac:dyDescent="0.4">
      <c r="A39" s="3" t="s">
        <v>11</v>
      </c>
      <c r="B39" s="3" t="str" cm="1">
        <f t="array" ref="B39">SUM(IF($D$3:$D$34=A39,1))&amp;"명"</f>
        <v>12명</v>
      </c>
      <c r="C39" s="18">
        <f t="array" ref="C39">AVERAGE(IF((IFERROR(FIND("정보",$A$3:$A$34)&gt;=1,FALSE))*($D$3:$D$34=A39),$G$3:$G$34))</f>
        <v>92.2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8"/>
  <sheetViews>
    <sheetView workbookViewId="0">
      <selection activeCell="B12" sqref="B12"/>
    </sheetView>
  </sheetViews>
  <sheetFormatPr defaultRowHeight="17.399999999999999" x14ac:dyDescent="0.4"/>
  <cols>
    <col min="1" max="1" width="3.5" customWidth="1"/>
    <col min="2" max="2" width="12.3984375" bestFit="1" customWidth="1"/>
    <col min="3" max="4" width="16.09765625" bestFit="1" customWidth="1"/>
    <col min="5" max="6" width="7" bestFit="1" customWidth="1"/>
    <col min="7" max="7" width="6.796875" bestFit="1" customWidth="1"/>
    <col min="8" max="8" width="16.19921875" bestFit="1" customWidth="1"/>
    <col min="9" max="9" width="18.796875" bestFit="1" customWidth="1"/>
    <col min="10" max="10" width="20.796875" bestFit="1" customWidth="1"/>
    <col min="11" max="11" width="14.8984375" bestFit="1" customWidth="1"/>
  </cols>
  <sheetData>
    <row r="2" spans="2:7" x14ac:dyDescent="0.4">
      <c r="B2" s="40" t="s">
        <v>2</v>
      </c>
      <c r="C2" t="s">
        <v>77</v>
      </c>
    </row>
    <row r="4" spans="2:7" x14ac:dyDescent="0.4">
      <c r="E4" s="40" t="s">
        <v>3</v>
      </c>
    </row>
    <row r="5" spans="2:7" x14ac:dyDescent="0.4">
      <c r="B5" s="40" t="s">
        <v>79</v>
      </c>
      <c r="C5" s="40" t="s">
        <v>0</v>
      </c>
      <c r="D5" s="40" t="s">
        <v>78</v>
      </c>
      <c r="E5" t="s">
        <v>9</v>
      </c>
      <c r="F5" t="s">
        <v>11</v>
      </c>
      <c r="G5" t="s">
        <v>76</v>
      </c>
    </row>
    <row r="6" spans="2:7" x14ac:dyDescent="0.4">
      <c r="B6" t="s">
        <v>80</v>
      </c>
      <c r="E6" s="41"/>
      <c r="F6" s="41"/>
      <c r="G6" s="41"/>
    </row>
    <row r="7" spans="2:7" x14ac:dyDescent="0.4">
      <c r="D7" t="s">
        <v>81</v>
      </c>
      <c r="E7" s="41">
        <v>92.050000000000011</v>
      </c>
      <c r="F7" s="41">
        <v>89.3</v>
      </c>
      <c r="G7" s="41">
        <v>91.744444444444454</v>
      </c>
    </row>
    <row r="8" spans="2:7" x14ac:dyDescent="0.4">
      <c r="D8" t="s">
        <v>83</v>
      </c>
      <c r="E8" s="41">
        <v>89</v>
      </c>
      <c r="F8" s="41">
        <v>95.5</v>
      </c>
      <c r="G8" s="41">
        <v>89.722222222222229</v>
      </c>
    </row>
    <row r="9" spans="2:7" x14ac:dyDescent="0.4">
      <c r="D9" t="s">
        <v>85</v>
      </c>
      <c r="E9" s="41">
        <v>90.1875</v>
      </c>
      <c r="F9" s="41">
        <v>85.5</v>
      </c>
      <c r="G9" s="41">
        <v>89.666666666666671</v>
      </c>
    </row>
    <row r="10" spans="2:7" x14ac:dyDescent="0.4">
      <c r="E10" s="41"/>
      <c r="F10" s="41"/>
      <c r="G10" s="41"/>
    </row>
    <row r="11" spans="2:7" x14ac:dyDescent="0.4">
      <c r="B11" t="s">
        <v>87</v>
      </c>
      <c r="E11" s="41"/>
      <c r="F11" s="41"/>
      <c r="G11" s="41"/>
    </row>
    <row r="12" spans="2:7" x14ac:dyDescent="0.4">
      <c r="D12" t="s">
        <v>81</v>
      </c>
      <c r="E12" s="41">
        <v>94.616666666666674</v>
      </c>
      <c r="F12" s="41">
        <v>89.818181818181827</v>
      </c>
      <c r="G12" s="41">
        <v>91.511764705882342</v>
      </c>
    </row>
    <row r="13" spans="2:7" x14ac:dyDescent="0.4">
      <c r="D13" t="s">
        <v>83</v>
      </c>
      <c r="E13" s="41">
        <v>91.833333333333329</v>
      </c>
      <c r="F13" s="41">
        <v>89</v>
      </c>
      <c r="G13" s="41">
        <v>90</v>
      </c>
    </row>
    <row r="14" spans="2:7" x14ac:dyDescent="0.4">
      <c r="D14" t="s">
        <v>85</v>
      </c>
      <c r="E14" s="41">
        <v>92.333333333333329</v>
      </c>
      <c r="F14" s="41">
        <v>92.36363636363636</v>
      </c>
      <c r="G14" s="41">
        <v>92.352941176470594</v>
      </c>
    </row>
    <row r="15" spans="2:7" x14ac:dyDescent="0.4">
      <c r="E15" s="41"/>
      <c r="F15" s="41"/>
      <c r="G15" s="41"/>
    </row>
    <row r="16" spans="2:7" x14ac:dyDescent="0.4">
      <c r="B16" t="s">
        <v>82</v>
      </c>
      <c r="E16" s="41">
        <v>92.750000000000014</v>
      </c>
      <c r="F16" s="41">
        <v>89.738461538461536</v>
      </c>
      <c r="G16" s="41">
        <v>91.631428571428572</v>
      </c>
    </row>
    <row r="17" spans="2:7" x14ac:dyDescent="0.4">
      <c r="B17" t="s">
        <v>84</v>
      </c>
      <c r="E17" s="41">
        <v>89.772727272727266</v>
      </c>
      <c r="F17" s="41">
        <v>90</v>
      </c>
      <c r="G17" s="41">
        <v>89.857142857142861</v>
      </c>
    </row>
    <row r="18" spans="2:7" x14ac:dyDescent="0.4">
      <c r="B18" t="s">
        <v>86</v>
      </c>
      <c r="E18" s="41">
        <v>90.772727272727266</v>
      </c>
      <c r="F18" s="41">
        <v>91.307692307692307</v>
      </c>
      <c r="G18" s="41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workbookViewId="0">
      <selection activeCell="H10" sqref="H10"/>
    </sheetView>
  </sheetViews>
  <sheetFormatPr defaultRowHeight="17.399999999999999" x14ac:dyDescent="0.4"/>
  <cols>
    <col min="1" max="1" width="11" bestFit="1" customWidth="1"/>
    <col min="2" max="2" width="12.5" customWidth="1"/>
  </cols>
  <sheetData>
    <row r="1" spans="1:6" x14ac:dyDescent="0.4">
      <c r="B1" t="s">
        <v>65</v>
      </c>
    </row>
    <row r="2" spans="1:6" x14ac:dyDescent="0.4">
      <c r="B2" s="19"/>
      <c r="C2" s="3" t="s">
        <v>66</v>
      </c>
      <c r="D2" s="3" t="s">
        <v>67</v>
      </c>
    </row>
    <row r="3" spans="1:6" x14ac:dyDescent="0.4">
      <c r="B3" s="3" t="s">
        <v>4</v>
      </c>
      <c r="C3" s="3">
        <v>79.3</v>
      </c>
      <c r="D3" s="20">
        <v>0.7</v>
      </c>
    </row>
    <row r="4" spans="1:6" x14ac:dyDescent="0.4">
      <c r="B4" s="3" t="s">
        <v>5</v>
      </c>
      <c r="C4" s="3">
        <v>87</v>
      </c>
      <c r="D4" s="20">
        <v>0.2</v>
      </c>
    </row>
    <row r="5" spans="1:6" x14ac:dyDescent="0.4">
      <c r="B5" s="3" t="s">
        <v>6</v>
      </c>
      <c r="C5" s="21">
        <v>97</v>
      </c>
      <c r="D5" s="20">
        <v>0.1</v>
      </c>
    </row>
    <row r="6" spans="1:6" x14ac:dyDescent="0.4">
      <c r="B6" s="22" t="s">
        <v>38</v>
      </c>
      <c r="C6" s="23">
        <f>SUMPRODUCT(C3:C5,D3:D5)</f>
        <v>82.61</v>
      </c>
      <c r="D6" s="24"/>
    </row>
    <row r="9" spans="1:6" x14ac:dyDescent="0.4">
      <c r="B9" s="25" t="s">
        <v>68</v>
      </c>
    </row>
    <row r="11" spans="1:6" x14ac:dyDescent="0.4">
      <c r="C11" t="s">
        <v>4</v>
      </c>
    </row>
    <row r="12" spans="1:6" x14ac:dyDescent="0.4">
      <c r="B12" s="16">
        <f>C6</f>
        <v>82.61</v>
      </c>
      <c r="C12" s="16">
        <v>100</v>
      </c>
      <c r="D12" s="16">
        <v>80</v>
      </c>
      <c r="E12" s="16">
        <v>60</v>
      </c>
      <c r="F12" s="16">
        <v>40</v>
      </c>
    </row>
    <row r="13" spans="1:6" x14ac:dyDescent="0.4">
      <c r="A13" s="26" t="s">
        <v>5</v>
      </c>
      <c r="B13" s="16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6" x14ac:dyDescent="0.4">
      <c r="B14" s="16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6" x14ac:dyDescent="0.4">
      <c r="B15" s="16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6" x14ac:dyDescent="0.4">
      <c r="B16" s="16">
        <v>40</v>
      </c>
      <c r="C16" s="3">
        <v>87.7</v>
      </c>
      <c r="D16" s="3">
        <v>73.7</v>
      </c>
      <c r="E16" s="3">
        <v>59.7</v>
      </c>
      <c r="F16" s="3">
        <v>45.7</v>
      </c>
    </row>
  </sheetData>
  <phoneticPr fontId="1" type="noConversion"/>
  <dataValidations count="1">
    <dataValidation type="whole" errorStyle="information" allowBlank="1" showInputMessage="1" showErrorMessage="1" errorTitle="점수확인" error="점수가 정확한지 확인 바랍니다." promptTitle="점수범위" prompt="0~100" sqref="B13:B16 C12:F12" xr:uid="{358AD63B-6688-464E-B621-86048A40682A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topLeftCell="A10" workbookViewId="0">
      <selection activeCell="M21" sqref="M21"/>
    </sheetView>
  </sheetViews>
  <sheetFormatPr defaultRowHeight="17.399999999999999" x14ac:dyDescent="0.4"/>
  <cols>
    <col min="2" max="2" width="15.5" customWidth="1"/>
    <col min="4" max="4" width="11" bestFit="1" customWidth="1"/>
  </cols>
  <sheetData>
    <row r="2" spans="2:5" x14ac:dyDescent="0.4">
      <c r="B2" t="s">
        <v>69</v>
      </c>
    </row>
    <row r="4" spans="2:5" x14ac:dyDescent="0.4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4">
      <c r="B5" s="18" t="s">
        <v>55</v>
      </c>
      <c r="C5" s="18">
        <v>85</v>
      </c>
      <c r="D5" s="18">
        <v>87</v>
      </c>
      <c r="E5" s="18">
        <v>90</v>
      </c>
    </row>
    <row r="6" spans="2:5" x14ac:dyDescent="0.4">
      <c r="B6" s="18" t="s">
        <v>7</v>
      </c>
      <c r="C6" s="18">
        <v>87</v>
      </c>
      <c r="D6" s="18">
        <v>88</v>
      </c>
      <c r="E6" s="18">
        <v>83</v>
      </c>
    </row>
    <row r="7" spans="2:5" x14ac:dyDescent="0.4">
      <c r="B7" s="18" t="s">
        <v>19</v>
      </c>
      <c r="C7" s="18">
        <v>93</v>
      </c>
      <c r="D7" s="18">
        <v>87</v>
      </c>
      <c r="E7" s="18">
        <v>81</v>
      </c>
    </row>
    <row r="8" spans="2:5" x14ac:dyDescent="0.4">
      <c r="B8" s="18" t="s">
        <v>12</v>
      </c>
      <c r="C8" s="18">
        <v>85</v>
      </c>
      <c r="D8" s="18">
        <v>78</v>
      </c>
      <c r="E8" s="18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tabSelected="1" workbookViewId="0">
      <selection activeCell="L7" sqref="L7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5.5" bestFit="1" customWidth="1"/>
    <col min="4" max="4" width="9.19921875" bestFit="1" customWidth="1"/>
    <col min="5" max="5" width="11.19921875" bestFit="1" customWidth="1"/>
    <col min="6" max="6" width="8.69921875" bestFit="1" customWidth="1"/>
    <col min="7" max="7" width="9.69921875" customWidth="1"/>
    <col min="8" max="8" width="2.3984375" customWidth="1"/>
    <col min="9" max="9" width="15.09765625" customWidth="1"/>
  </cols>
  <sheetData>
    <row r="3" spans="1:9" x14ac:dyDescent="0.4">
      <c r="A3" t="s">
        <v>52</v>
      </c>
      <c r="I3" t="s">
        <v>62</v>
      </c>
    </row>
    <row r="4" spans="1:9" x14ac:dyDescent="0.4">
      <c r="A4" s="27" t="s">
        <v>0</v>
      </c>
      <c r="B4" s="28" t="s">
        <v>1</v>
      </c>
      <c r="C4" s="28" t="s">
        <v>2</v>
      </c>
      <c r="D4" s="28" t="s">
        <v>4</v>
      </c>
      <c r="E4" s="28" t="s">
        <v>5</v>
      </c>
      <c r="F4" s="28" t="s">
        <v>6</v>
      </c>
      <c r="G4" s="29" t="s">
        <v>38</v>
      </c>
      <c r="I4" s="30" t="s">
        <v>0</v>
      </c>
    </row>
    <row r="5" spans="1:9" x14ac:dyDescent="0.4">
      <c r="A5" s="31" t="s">
        <v>19</v>
      </c>
      <c r="B5" s="32" t="s">
        <v>21</v>
      </c>
      <c r="C5" s="32">
        <v>3</v>
      </c>
      <c r="D5" s="42">
        <v>79.3</v>
      </c>
      <c r="E5" s="42">
        <v>78</v>
      </c>
      <c r="F5" s="42">
        <v>69</v>
      </c>
      <c r="G5" s="44">
        <f t="shared" ref="G5:G30" si="0">AVERAGEA(D5:F5)</f>
        <v>75.433333333333337</v>
      </c>
      <c r="I5" s="33" t="s">
        <v>19</v>
      </c>
    </row>
    <row r="6" spans="1:9" x14ac:dyDescent="0.4">
      <c r="A6" s="31" t="s">
        <v>19</v>
      </c>
      <c r="B6" s="32" t="s">
        <v>44</v>
      </c>
      <c r="C6" s="32">
        <v>2</v>
      </c>
      <c r="D6" s="42">
        <v>95.2</v>
      </c>
      <c r="E6" s="42">
        <v>97</v>
      </c>
      <c r="F6" s="42">
        <v>94</v>
      </c>
      <c r="G6" s="44">
        <f t="shared" si="0"/>
        <v>95.399999999999991</v>
      </c>
      <c r="I6" s="33" t="s">
        <v>7</v>
      </c>
    </row>
    <row r="7" spans="1:9" x14ac:dyDescent="0.4">
      <c r="A7" s="31" t="s">
        <v>19</v>
      </c>
      <c r="B7" s="32" t="s">
        <v>39</v>
      </c>
      <c r="C7" s="32">
        <v>2</v>
      </c>
      <c r="D7" s="42">
        <v>97.3</v>
      </c>
      <c r="E7" s="42" t="s">
        <v>70</v>
      </c>
      <c r="F7" s="42">
        <v>77</v>
      </c>
      <c r="G7" s="44">
        <f t="shared" si="0"/>
        <v>58.1</v>
      </c>
      <c r="I7" s="33" t="s">
        <v>22</v>
      </c>
    </row>
    <row r="8" spans="1:9" x14ac:dyDescent="0.4">
      <c r="A8" s="31" t="s">
        <v>7</v>
      </c>
      <c r="B8" s="32" t="s">
        <v>16</v>
      </c>
      <c r="C8" s="32">
        <v>4</v>
      </c>
      <c r="D8" s="42">
        <v>81.099999999999994</v>
      </c>
      <c r="E8" s="42">
        <v>82</v>
      </c>
      <c r="F8" s="42">
        <v>82</v>
      </c>
      <c r="G8" s="44">
        <f t="shared" si="0"/>
        <v>81.7</v>
      </c>
      <c r="I8" s="33" t="s">
        <v>12</v>
      </c>
    </row>
    <row r="9" spans="1:9" x14ac:dyDescent="0.4">
      <c r="A9" s="31" t="s">
        <v>22</v>
      </c>
      <c r="B9" s="32" t="s">
        <v>34</v>
      </c>
      <c r="C9" s="32">
        <v>2</v>
      </c>
      <c r="D9" s="42">
        <v>88.4</v>
      </c>
      <c r="E9" s="42">
        <v>91</v>
      </c>
      <c r="F9" s="42">
        <v>95</v>
      </c>
      <c r="G9" s="44">
        <f t="shared" si="0"/>
        <v>91.466666666666654</v>
      </c>
    </row>
    <row r="10" spans="1:9" x14ac:dyDescent="0.4">
      <c r="A10" s="31" t="s">
        <v>22</v>
      </c>
      <c r="B10" s="32" t="s">
        <v>35</v>
      </c>
      <c r="C10" s="32">
        <v>3</v>
      </c>
      <c r="D10" s="42">
        <v>91.7</v>
      </c>
      <c r="E10" s="42">
        <v>95</v>
      </c>
      <c r="F10" s="42">
        <v>88</v>
      </c>
      <c r="G10" s="44">
        <f t="shared" si="0"/>
        <v>91.566666666666663</v>
      </c>
    </row>
    <row r="11" spans="1:9" x14ac:dyDescent="0.4">
      <c r="A11" s="31" t="s">
        <v>12</v>
      </c>
      <c r="B11" s="32" t="s">
        <v>17</v>
      </c>
      <c r="C11" s="32">
        <v>3</v>
      </c>
      <c r="D11" s="42">
        <v>81.099999999999994</v>
      </c>
      <c r="E11" s="42">
        <v>87</v>
      </c>
      <c r="F11" s="42">
        <v>82</v>
      </c>
      <c r="G11" s="44">
        <f t="shared" si="0"/>
        <v>83.36666666666666</v>
      </c>
    </row>
    <row r="12" spans="1:9" x14ac:dyDescent="0.4">
      <c r="A12" s="31" t="s">
        <v>22</v>
      </c>
      <c r="B12" s="32" t="s">
        <v>23</v>
      </c>
      <c r="C12" s="32">
        <v>4</v>
      </c>
      <c r="D12" s="42">
        <v>72.8</v>
      </c>
      <c r="E12" s="42">
        <v>98</v>
      </c>
      <c r="F12" s="42">
        <v>80</v>
      </c>
      <c r="G12" s="44">
        <f t="shared" si="0"/>
        <v>83.600000000000009</v>
      </c>
    </row>
    <row r="13" spans="1:9" x14ac:dyDescent="0.4">
      <c r="A13" s="31" t="s">
        <v>7</v>
      </c>
      <c r="B13" s="32" t="s">
        <v>24</v>
      </c>
      <c r="C13" s="32">
        <v>2</v>
      </c>
      <c r="D13" s="42">
        <v>72.8</v>
      </c>
      <c r="E13" s="42">
        <v>99</v>
      </c>
      <c r="F13" s="42">
        <v>80</v>
      </c>
      <c r="G13" s="44">
        <f t="shared" si="0"/>
        <v>83.933333333333337</v>
      </c>
    </row>
    <row r="14" spans="1:9" x14ac:dyDescent="0.4">
      <c r="A14" s="31" t="s">
        <v>22</v>
      </c>
      <c r="B14" s="32" t="s">
        <v>40</v>
      </c>
      <c r="C14" s="32">
        <v>3</v>
      </c>
      <c r="D14" s="42">
        <v>93.3</v>
      </c>
      <c r="E14" s="42">
        <v>70</v>
      </c>
      <c r="F14" s="42">
        <v>91</v>
      </c>
      <c r="G14" s="44">
        <f t="shared" si="0"/>
        <v>84.766666666666666</v>
      </c>
    </row>
    <row r="15" spans="1:9" x14ac:dyDescent="0.4">
      <c r="A15" s="31" t="s">
        <v>7</v>
      </c>
      <c r="B15" s="32" t="s">
        <v>41</v>
      </c>
      <c r="C15" s="32">
        <v>2</v>
      </c>
      <c r="D15" s="42" t="s">
        <v>70</v>
      </c>
      <c r="E15" s="42">
        <v>94</v>
      </c>
      <c r="F15" s="42">
        <v>92</v>
      </c>
      <c r="G15" s="44">
        <f t="shared" si="0"/>
        <v>62</v>
      </c>
    </row>
    <row r="16" spans="1:9" x14ac:dyDescent="0.4">
      <c r="A16" s="31" t="s">
        <v>12</v>
      </c>
      <c r="B16" s="32" t="s">
        <v>42</v>
      </c>
      <c r="C16" s="32">
        <v>3</v>
      </c>
      <c r="D16" s="42">
        <v>88.4</v>
      </c>
      <c r="E16" s="42">
        <v>94</v>
      </c>
      <c r="F16" s="42">
        <v>97</v>
      </c>
      <c r="G16" s="44">
        <f t="shared" si="0"/>
        <v>93.133333333333326</v>
      </c>
    </row>
    <row r="17" spans="1:7" x14ac:dyDescent="0.4">
      <c r="A17" s="31" t="s">
        <v>22</v>
      </c>
      <c r="B17" s="32" t="s">
        <v>43</v>
      </c>
      <c r="C17" s="32">
        <v>2</v>
      </c>
      <c r="D17" s="42">
        <v>86.6</v>
      </c>
      <c r="E17" s="42">
        <v>78</v>
      </c>
      <c r="F17" s="42">
        <v>96</v>
      </c>
      <c r="G17" s="44">
        <f t="shared" si="0"/>
        <v>86.866666666666674</v>
      </c>
    </row>
    <row r="18" spans="1:7" x14ac:dyDescent="0.4">
      <c r="A18" s="31" t="s">
        <v>7</v>
      </c>
      <c r="B18" s="32" t="s">
        <v>14</v>
      </c>
      <c r="C18" s="32">
        <v>3</v>
      </c>
      <c r="D18" s="42">
        <v>97.3</v>
      </c>
      <c r="E18" s="42">
        <v>98</v>
      </c>
      <c r="F18" s="42">
        <v>97</v>
      </c>
      <c r="G18" s="44">
        <f t="shared" si="0"/>
        <v>97.433333333333337</v>
      </c>
    </row>
    <row r="19" spans="1:7" x14ac:dyDescent="0.4">
      <c r="A19" s="31" t="s">
        <v>12</v>
      </c>
      <c r="B19" s="32" t="s">
        <v>15</v>
      </c>
      <c r="C19" s="32">
        <v>2</v>
      </c>
      <c r="D19" s="42">
        <v>91.5</v>
      </c>
      <c r="E19" s="42">
        <v>98</v>
      </c>
      <c r="F19" s="42">
        <v>88</v>
      </c>
      <c r="G19" s="44">
        <f t="shared" si="0"/>
        <v>92.5</v>
      </c>
    </row>
    <row r="20" spans="1:7" x14ac:dyDescent="0.4">
      <c r="A20" s="31" t="s">
        <v>22</v>
      </c>
      <c r="B20" s="32" t="s">
        <v>27</v>
      </c>
      <c r="C20" s="32">
        <v>2</v>
      </c>
      <c r="D20" s="42">
        <v>94</v>
      </c>
      <c r="E20" s="42">
        <v>92</v>
      </c>
      <c r="F20" s="42">
        <v>92</v>
      </c>
      <c r="G20" s="44">
        <f t="shared" si="0"/>
        <v>92.666666666666671</v>
      </c>
    </row>
    <row r="21" spans="1:7" x14ac:dyDescent="0.4">
      <c r="A21" s="31" t="s">
        <v>19</v>
      </c>
      <c r="B21" s="32" t="s">
        <v>28</v>
      </c>
      <c r="C21" s="32">
        <v>2</v>
      </c>
      <c r="D21" s="42">
        <v>97.7</v>
      </c>
      <c r="E21" s="42">
        <v>88</v>
      </c>
      <c r="F21" s="42">
        <v>88</v>
      </c>
      <c r="G21" s="44">
        <f t="shared" si="0"/>
        <v>91.233333333333334</v>
      </c>
    </row>
    <row r="22" spans="1:7" x14ac:dyDescent="0.4">
      <c r="A22" s="31" t="s">
        <v>12</v>
      </c>
      <c r="B22" s="32" t="s">
        <v>45</v>
      </c>
      <c r="C22" s="32">
        <v>2</v>
      </c>
      <c r="D22" s="42">
        <v>91.7</v>
      </c>
      <c r="E22" s="42">
        <v>96</v>
      </c>
      <c r="F22" s="42">
        <v>87</v>
      </c>
      <c r="G22" s="44">
        <f t="shared" si="0"/>
        <v>91.566666666666663</v>
      </c>
    </row>
    <row r="23" spans="1:7" x14ac:dyDescent="0.4">
      <c r="A23" s="31" t="s">
        <v>7</v>
      </c>
      <c r="B23" s="32" t="s">
        <v>46</v>
      </c>
      <c r="C23" s="32">
        <v>3</v>
      </c>
      <c r="D23" s="42">
        <v>71.099999999999994</v>
      </c>
      <c r="E23" s="42">
        <v>92</v>
      </c>
      <c r="F23" s="42">
        <v>92</v>
      </c>
      <c r="G23" s="44">
        <f t="shared" si="0"/>
        <v>85.033333333333331</v>
      </c>
    </row>
    <row r="24" spans="1:7" x14ac:dyDescent="0.4">
      <c r="A24" s="31" t="s">
        <v>7</v>
      </c>
      <c r="B24" s="32" t="s">
        <v>47</v>
      </c>
      <c r="C24" s="32">
        <v>3</v>
      </c>
      <c r="D24" s="42">
        <v>81.099999999999994</v>
      </c>
      <c r="E24" s="42">
        <v>79</v>
      </c>
      <c r="F24" s="42">
        <v>96</v>
      </c>
      <c r="G24" s="44">
        <f t="shared" si="0"/>
        <v>85.366666666666674</v>
      </c>
    </row>
    <row r="25" spans="1:7" x14ac:dyDescent="0.4">
      <c r="A25" s="31" t="s">
        <v>7</v>
      </c>
      <c r="B25" s="32" t="s">
        <v>48</v>
      </c>
      <c r="C25" s="32">
        <v>2</v>
      </c>
      <c r="D25" s="42">
        <v>84.6</v>
      </c>
      <c r="E25" s="42">
        <v>77</v>
      </c>
      <c r="F25" s="42">
        <v>96</v>
      </c>
      <c r="G25" s="44">
        <f t="shared" si="0"/>
        <v>85.866666666666674</v>
      </c>
    </row>
    <row r="26" spans="1:7" x14ac:dyDescent="0.4">
      <c r="A26" s="31" t="s">
        <v>7</v>
      </c>
      <c r="B26" s="32" t="s">
        <v>49</v>
      </c>
      <c r="C26" s="32">
        <v>3</v>
      </c>
      <c r="D26" s="42">
        <v>72.8</v>
      </c>
      <c r="E26" s="42">
        <v>95</v>
      </c>
      <c r="F26" s="42">
        <v>91</v>
      </c>
      <c r="G26" s="44">
        <f t="shared" si="0"/>
        <v>86.266666666666666</v>
      </c>
    </row>
    <row r="27" spans="1:7" x14ac:dyDescent="0.4">
      <c r="A27" s="31" t="s">
        <v>7</v>
      </c>
      <c r="B27" s="32" t="s">
        <v>50</v>
      </c>
      <c r="C27" s="32">
        <v>2</v>
      </c>
      <c r="D27" s="42">
        <v>99.9</v>
      </c>
      <c r="E27" s="42">
        <v>95</v>
      </c>
      <c r="F27" s="42">
        <v>94</v>
      </c>
      <c r="G27" s="44">
        <f t="shared" si="0"/>
        <v>96.3</v>
      </c>
    </row>
    <row r="28" spans="1:7" x14ac:dyDescent="0.4">
      <c r="A28" s="31" t="s">
        <v>7</v>
      </c>
      <c r="B28" s="32" t="s">
        <v>51</v>
      </c>
      <c r="C28" s="32">
        <v>2</v>
      </c>
      <c r="D28" s="42">
        <v>93.3</v>
      </c>
      <c r="E28" s="42">
        <v>87</v>
      </c>
      <c r="F28" s="42">
        <v>95</v>
      </c>
      <c r="G28" s="44">
        <f t="shared" si="0"/>
        <v>91.766666666666666</v>
      </c>
    </row>
    <row r="29" spans="1:7" x14ac:dyDescent="0.4">
      <c r="A29" s="31" t="s">
        <v>22</v>
      </c>
      <c r="B29" s="32" t="s">
        <v>36</v>
      </c>
      <c r="C29" s="32">
        <v>2</v>
      </c>
      <c r="D29" s="42">
        <v>93.3</v>
      </c>
      <c r="E29" s="42">
        <v>94</v>
      </c>
      <c r="F29" s="42">
        <v>90</v>
      </c>
      <c r="G29" s="44">
        <f t="shared" si="0"/>
        <v>92.433333333333337</v>
      </c>
    </row>
    <row r="30" spans="1:7" x14ac:dyDescent="0.4">
      <c r="A30" s="34" t="s">
        <v>19</v>
      </c>
      <c r="B30" s="35" t="s">
        <v>37</v>
      </c>
      <c r="C30" s="35">
        <v>3</v>
      </c>
      <c r="D30" s="43">
        <v>97.7</v>
      </c>
      <c r="E30" s="43">
        <v>99</v>
      </c>
      <c r="F30" s="43">
        <v>95</v>
      </c>
      <c r="G30" s="45">
        <f t="shared" si="0"/>
        <v>97.233333333333334</v>
      </c>
    </row>
  </sheetData>
  <phoneticPr fontId="1" type="noConversion"/>
  <conditionalFormatting sqref="G5:G30"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{8ADBB50D-8390-4181-B9FB-2981A328C9F2}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ADBB50D-8390-4181-B9FB-2981A328C9F2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5"/>
  <sheetViews>
    <sheetView workbookViewId="0">
      <selection activeCell="K3" sqref="K3"/>
    </sheetView>
  </sheetViews>
  <sheetFormatPr defaultRowHeight="17.399999999999999" x14ac:dyDescent="0.4"/>
  <cols>
    <col min="3" max="3" width="13" bestFit="1" customWidth="1"/>
    <col min="6" max="6" width="11" bestFit="1" customWidth="1"/>
    <col min="9" max="9" width="15.8984375" customWidth="1"/>
  </cols>
  <sheetData>
    <row r="2" spans="2:7" x14ac:dyDescent="0.4">
      <c r="B2" t="s">
        <v>52</v>
      </c>
    </row>
    <row r="3" spans="2:7" x14ac:dyDescent="0.4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4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4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449580</xdr:colOff>
                <xdr:row>0</xdr:row>
                <xdr:rowOff>175260</xdr:rowOff>
              </from>
              <to>
                <xdr:col>8</xdr:col>
                <xdr:colOff>1021080</xdr:colOff>
                <xdr:row>2</xdr:row>
                <xdr:rowOff>121920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허지수</cp:lastModifiedBy>
  <dcterms:created xsi:type="dcterms:W3CDTF">2023-08-09T00:13:15Z</dcterms:created>
  <dcterms:modified xsi:type="dcterms:W3CDTF">2025-05-26T04:49:09Z</dcterms:modified>
</cp:coreProperties>
</file>