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lals\Desktop\"/>
    </mc:Choice>
  </mc:AlternateContent>
  <xr:revisionPtr revIDLastSave="0" documentId="13_ncr:1_{E3AECC98-0999-4622-AF7B-FD2AA933E361}" xr6:coauthVersionLast="47" xr6:coauthVersionMax="47" xr10:uidLastSave="{00000000-0000-0000-0000-000000000000}"/>
  <bookViews>
    <workbookView xWindow="-120" yWindow="-120" windowWidth="29040" windowHeight="1584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eta.SUMPRODUCT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3" l="1" a="1"/>
  <c r="C38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4" i="3" a="1"/>
  <c r="J20" i="3" a="1"/>
  <c r="J22" i="3" a="1"/>
  <c r="J23" i="3" a="1"/>
  <c r="J8" i="3" a="1"/>
  <c r="J25" i="3" a="1"/>
  <c r="J30" i="3" a="1"/>
  <c r="J16" i="3" a="1"/>
  <c r="J34" i="3" a="1"/>
  <c r="J21" i="3" a="1"/>
  <c r="J7" i="3" a="1"/>
  <c r="J24" i="3" a="1"/>
  <c r="J9" i="3" a="1"/>
  <c r="J26" i="3" a="1"/>
  <c r="J27" i="3" a="1"/>
  <c r="J28" i="3" a="1"/>
  <c r="J13" i="3" a="1"/>
  <c r="J32" i="3" a="1"/>
  <c r="J33" i="3" a="1"/>
  <c r="J5" i="3" a="1"/>
  <c r="J12" i="3" a="1"/>
  <c r="J15" i="3" a="1"/>
  <c r="J31" i="3" a="1"/>
  <c r="J6" i="3" a="1"/>
  <c r="J18" i="3" a="1"/>
  <c r="J14" i="3" a="1"/>
  <c r="J19" i="3" a="1"/>
  <c r="J10" i="3" a="1"/>
  <c r="J11" i="3" a="1"/>
  <c r="J29" i="3" a="1"/>
  <c r="J17" i="3" a="1"/>
  <c r="J3" i="3" a="1"/>
  <c r="J17" i="3" l="1"/>
  <c r="J29" i="3"/>
  <c r="J11" i="3"/>
  <c r="J10" i="3"/>
  <c r="J19" i="3"/>
  <c r="J14" i="3"/>
  <c r="J18" i="3"/>
  <c r="J6" i="3"/>
  <c r="J31" i="3"/>
  <c r="J15" i="3"/>
  <c r="J12" i="3"/>
  <c r="J5" i="3"/>
  <c r="J33" i="3"/>
  <c r="J32" i="3"/>
  <c r="J13" i="3"/>
  <c r="J28" i="3"/>
  <c r="J27" i="3"/>
  <c r="J26" i="3"/>
  <c r="J9" i="3"/>
  <c r="J24" i="3"/>
  <c r="J7" i="3"/>
  <c r="J21" i="3"/>
  <c r="J34" i="3"/>
  <c r="J16" i="3"/>
  <c r="J30" i="3"/>
  <c r="J25" i="3"/>
  <c r="J8" i="3"/>
  <c r="J23" i="3"/>
  <c r="J22" i="3"/>
  <c r="J20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C477AB-6E55-4D9F-A709-316B5541EA85}" name="MS Access Database_Query" type="1" refreshedVersion="8" background="1">
    <dbPr connection="DSN=MS Access Database;DBQ=D:\학과별성적.accdb;DefaultDir=D:\;DriverId=25;FIL=MS Access;MaxBufferSize=2048;PageTimeout=5;" command="SELECT 문과계열.학과명, 문과계열.학년, 문과계열.성별, 문과계열.학과성적, 문과계열.어학테스트, 문과계열.면접, 문과계열.총점_x000d__x000a_FROM `D:\학과별성적.accdb`.문과계열 문과계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<sst xmlns="http://schemas.openxmlformats.org/spreadsheetml/2006/main" count="446" uniqueCount="88">
  <si>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</si>
  <si>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</si>
  <si>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</si>
  <si>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</si>
  <si>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</si>
  <si>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</si>
  <si>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</si>
  <si>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</si>
  <si>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</si>
  <si>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</si>
  <si>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</si>
  <si>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</si>
  <si>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</si>
  <si>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</si>
  <si>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</si>
  <si>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</si>
  <si>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</si>
  <si>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</si>
  <si>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</si>
  <si>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</si>
  <si>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</si>
  <si>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</si>
  <si>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</si>
  <si>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</si>
  <si>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</si>
  <si>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</si>
  <si>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</si>
  <si>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</si>
  <si>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</si>
  <si>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</si>
  <si>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</si>
  <si>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</si>
  <si>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</si>
  <si>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</si>
  <si>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</si>
  <si>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</si>
  <si>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</si>
  <si>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</si>
  <si>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</si>
  <si>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</si>
  <si>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</si>
  <si>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</si>
  <si>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</si>
  <si>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</si>
  <si>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</si>
  <si>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</si>
  <si>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</si>
  <si>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</si>
  <si>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</si>
  <si>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</si>
  <si>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</si>
  <si>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</si>
  <si>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</si>
  <si>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</si>
  <si>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</si>
  <si>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</si>
  <si>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</si>
  <si>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</si>
  <si>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</si>
  <si>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</si>
  <si>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</si>
  <si>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</si>
  <si>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</si>
  <si>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</si>
  <si>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</si>
  <si>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</si>
  <si>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</si>
  <si>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</si>
  <si>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</si>
  <si>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</si>
  <si>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</si>
  <si>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</si>
  <si>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</si>
  <si>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</si>
  <si>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</si>
  <si>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</si>
  <si>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</si>
  <si>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</si>
  <si>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</si>
  <si>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전체 합계 : 면접</t>
  </si>
  <si>
    <t>합계 : 면접</t>
  </si>
  <si>
    <t>학과명2</t>
  </si>
  <si>
    <t>탐구형학과</t>
  </si>
  <si>
    <t>예술관습형학과</t>
  </si>
  <si>
    <t>평균 : 학과성적</t>
  </si>
  <si>
    <t>전체 평균 : 학과성적</t>
  </si>
  <si>
    <t>평균 : 어학테스트</t>
  </si>
  <si>
    <t>전체 평균 : 어학테스트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</si>
</sst>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[Red][&gt;=95]&quot;A+(&quot;0.0&quot;)&quot;;[&gt;=90]&quot;A&quot;;&quot;&quot;;[Blue]@"/>
    <numFmt numFmtId="178" formatCode="0.0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  <xf numFmtId="178" fontId="0" fillId="0" borderId="1" xfId="0" applyNumberFormat="1" applyBorder="1" applyAlignment="1">
      <alignment horizontal="center" vertical="center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pct10">
      <a:fgClr>
        <a:schemeClr val="dk1">
          <a:lumMod val="65000"/>
          <a:lumOff val="35000"/>
        </a:schemeClr>
      </a:fgClr>
      <a:bgClr>
        <a:schemeClr val="bg1"/>
      </a:bgClr>
    </a:patt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</xdr:row>
      <xdr:rowOff>0</xdr:rowOff>
    </xdr:from>
    <xdr:to>
      <xdr:col>9</xdr:col>
      <xdr:colOff>28575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0546489E-950B-4F5D-5EFF-900CA9630E04}"/>
            </a:ext>
          </a:extLst>
        </xdr:cNvPr>
        <xdr:cNvSpPr/>
      </xdr:nvSpPr>
      <xdr:spPr>
        <a:xfrm>
          <a:off x="3514725" y="209550"/>
          <a:ext cx="6667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5C49373C-C738-E9FA-1B48-4A52F930BF98}"/>
            </a:ext>
          </a:extLst>
        </xdr:cNvPr>
        <xdr:cNvSpPr/>
      </xdr:nvSpPr>
      <xdr:spPr>
        <a:xfrm>
          <a:off x="4181475" y="209550"/>
          <a:ext cx="7429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142875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지민" refreshedDate="45725.93169351852" backgroundQuery="1" createdVersion="8" refreshedVersion="8" minRefreshableVersion="3" recordCount="35" xr:uid="{0C820A12-23B2-451C-B4D1-9E71D2E226AA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 count="32">
        <n v="87.95"/>
        <n v="92.1"/>
        <n v="93.55"/>
        <n v="93.35"/>
        <n v="86.15"/>
        <n v="87.75"/>
        <n v="93.85"/>
        <n v="96.85"/>
        <n v="89.5"/>
        <n v="86.65"/>
        <n v="89.45"/>
        <n v="88.75"/>
        <n v="91.85"/>
        <n v="89.75"/>
        <n v="90.45"/>
        <n v="90.1"/>
        <n v="91.6"/>
        <n v="91.25"/>
        <n v="93.05"/>
        <n v="87.7"/>
        <n v="92.85"/>
        <n v="91.75"/>
        <n v="93"/>
        <n v="90.05"/>
        <n v="90.9"/>
        <n v="91.15"/>
        <n v="85.15"/>
        <n v="86.5"/>
        <n v="95.15"/>
        <n v="92.55"/>
        <n v="92.45"/>
        <n v="97.15"/>
      </sharedItems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x v="0"/>
  </r>
  <r>
    <x v="1"/>
    <x v="0"/>
    <x v="0"/>
    <x v="1"/>
    <x v="1"/>
    <x v="1"/>
    <x v="1"/>
  </r>
  <r>
    <x v="1"/>
    <x v="0"/>
    <x v="1"/>
    <x v="0"/>
    <x v="2"/>
    <x v="2"/>
    <x v="2"/>
  </r>
  <r>
    <x v="1"/>
    <x v="1"/>
    <x v="1"/>
    <x v="2"/>
    <x v="3"/>
    <x v="3"/>
    <x v="3"/>
  </r>
  <r>
    <x v="0"/>
    <x v="1"/>
    <x v="0"/>
    <x v="3"/>
    <x v="4"/>
    <x v="1"/>
    <x v="4"/>
  </r>
  <r>
    <x v="0"/>
    <x v="0"/>
    <x v="0"/>
    <x v="4"/>
    <x v="5"/>
    <x v="4"/>
    <x v="5"/>
  </r>
  <r>
    <x v="2"/>
    <x v="1"/>
    <x v="0"/>
    <x v="0"/>
    <x v="6"/>
    <x v="0"/>
    <x v="3"/>
  </r>
  <r>
    <x v="3"/>
    <x v="1"/>
    <x v="0"/>
    <x v="0"/>
    <x v="7"/>
    <x v="3"/>
    <x v="6"/>
  </r>
  <r>
    <x v="2"/>
    <x v="0"/>
    <x v="0"/>
    <x v="5"/>
    <x v="6"/>
    <x v="5"/>
    <x v="7"/>
  </r>
  <r>
    <x v="2"/>
    <x v="1"/>
    <x v="1"/>
    <x v="1"/>
    <x v="8"/>
    <x v="6"/>
    <x v="8"/>
  </r>
  <r>
    <x v="1"/>
    <x v="0"/>
    <x v="1"/>
    <x v="3"/>
    <x v="9"/>
    <x v="5"/>
    <x v="9"/>
  </r>
  <r>
    <x v="3"/>
    <x v="0"/>
    <x v="0"/>
    <x v="0"/>
    <x v="9"/>
    <x v="7"/>
    <x v="10"/>
  </r>
  <r>
    <x v="3"/>
    <x v="2"/>
    <x v="1"/>
    <x v="4"/>
    <x v="3"/>
    <x v="8"/>
    <x v="11"/>
  </r>
  <r>
    <x v="0"/>
    <x v="0"/>
    <x v="0"/>
    <x v="5"/>
    <x v="8"/>
    <x v="3"/>
    <x v="12"/>
  </r>
  <r>
    <x v="2"/>
    <x v="0"/>
    <x v="0"/>
    <x v="4"/>
    <x v="10"/>
    <x v="9"/>
    <x v="13"/>
  </r>
  <r>
    <x v="0"/>
    <x v="1"/>
    <x v="0"/>
    <x v="2"/>
    <x v="10"/>
    <x v="10"/>
    <x v="14"/>
  </r>
  <r>
    <x v="3"/>
    <x v="0"/>
    <x v="0"/>
    <x v="1"/>
    <x v="4"/>
    <x v="2"/>
    <x v="15"/>
  </r>
  <r>
    <x v="1"/>
    <x v="1"/>
    <x v="1"/>
    <x v="6"/>
    <x v="10"/>
    <x v="11"/>
    <x v="16"/>
  </r>
  <r>
    <x v="3"/>
    <x v="0"/>
    <x v="0"/>
    <x v="2"/>
    <x v="2"/>
    <x v="10"/>
    <x v="17"/>
  </r>
  <r>
    <x v="2"/>
    <x v="1"/>
    <x v="0"/>
    <x v="5"/>
    <x v="11"/>
    <x v="3"/>
    <x v="18"/>
  </r>
  <r>
    <x v="0"/>
    <x v="1"/>
    <x v="0"/>
    <x v="7"/>
    <x v="8"/>
    <x v="5"/>
    <x v="19"/>
  </r>
  <r>
    <x v="2"/>
    <x v="0"/>
    <x v="1"/>
    <x v="5"/>
    <x v="7"/>
    <x v="7"/>
    <x v="20"/>
  </r>
  <r>
    <x v="1"/>
    <x v="1"/>
    <x v="1"/>
    <x v="4"/>
    <x v="7"/>
    <x v="9"/>
    <x v="21"/>
  </r>
  <r>
    <x v="0"/>
    <x v="1"/>
    <x v="0"/>
    <x v="6"/>
    <x v="2"/>
    <x v="3"/>
    <x v="22"/>
  </r>
  <r>
    <x v="3"/>
    <x v="1"/>
    <x v="0"/>
    <x v="8"/>
    <x v="10"/>
    <x v="9"/>
    <x v="20"/>
  </r>
  <r>
    <x v="3"/>
    <x v="1"/>
    <x v="1"/>
    <x v="9"/>
    <x v="5"/>
    <x v="0"/>
    <x v="23"/>
  </r>
  <r>
    <x v="0"/>
    <x v="1"/>
    <x v="0"/>
    <x v="1"/>
    <x v="9"/>
    <x v="2"/>
    <x v="24"/>
  </r>
  <r>
    <x v="0"/>
    <x v="0"/>
    <x v="0"/>
    <x v="10"/>
    <x v="3"/>
    <x v="9"/>
    <x v="17"/>
  </r>
  <r>
    <x v="1"/>
    <x v="1"/>
    <x v="1"/>
    <x v="10"/>
    <x v="5"/>
    <x v="10"/>
    <x v="25"/>
  </r>
  <r>
    <x v="2"/>
    <x v="0"/>
    <x v="1"/>
    <x v="11"/>
    <x v="12"/>
    <x v="5"/>
    <x v="26"/>
  </r>
  <r>
    <x v="2"/>
    <x v="1"/>
    <x v="1"/>
    <x v="12"/>
    <x v="13"/>
    <x v="5"/>
    <x v="27"/>
  </r>
  <r>
    <x v="2"/>
    <x v="1"/>
    <x v="0"/>
    <x v="13"/>
    <x v="9"/>
    <x v="11"/>
    <x v="28"/>
  </r>
  <r>
    <x v="2"/>
    <x v="1"/>
    <x v="1"/>
    <x v="0"/>
    <x v="4"/>
    <x v="2"/>
    <x v="29"/>
  </r>
  <r>
    <x v="0"/>
    <x v="1"/>
    <x v="0"/>
    <x v="0"/>
    <x v="1"/>
    <x v="11"/>
    <x v="30"/>
  </r>
  <r>
    <x v="3"/>
    <x v="0"/>
    <x v="0"/>
    <x v="8"/>
    <x v="14"/>
    <x v="2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C5CF78-5B75-483F-B7E5-A2160408F603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26" firstHeaderRow="1" firstDataRow="2" firstDataCol="3" rowPageCount="1" colPageCount="1"/>
  <pivotFields count="8">
    <pivotField axis="axisRow" compact="0" showAll="0" defaultSubtotal="0">
      <items count="4">
        <item x="3"/>
        <item x="2"/>
        <item x="1"/>
        <item x="0"/>
      </items>
    </pivotField>
    <pivotField axis="axisPage" compact="0" showAll="0" defaultSubtotal="0">
      <items count="3">
        <item x="1"/>
        <item x="0"/>
        <item x="2"/>
      </items>
    </pivotField>
    <pivotField axis="axisCol" compact="0" showAll="0" defaultSubtotal="0">
      <items count="2">
        <item x="0"/>
        <item x="1"/>
      </items>
    </pivotField>
    <pivotField dataField="1" compact="0" showAll="0" defaultSubtotal="0"/>
    <pivotField dataField="1" compact="0" showAll="0" defaultSubtotal="0"/>
    <pivotField dataField="1" compact="0" showAll="0" defaultSubtotal="0"/>
    <pivotField compact="0" showAll="0" measureFilter="1" defaultSubtotal="0">
      <items count="32">
        <item x="26"/>
        <item x="4"/>
        <item x="27"/>
        <item x="9"/>
        <item x="19"/>
        <item x="5"/>
        <item x="0"/>
        <item x="11"/>
        <item x="10"/>
        <item x="8"/>
        <item x="13"/>
        <item x="23"/>
        <item x="15"/>
        <item x="14"/>
        <item x="24"/>
        <item x="25"/>
        <item x="17"/>
        <item x="16"/>
        <item x="21"/>
        <item x="12"/>
        <item x="1"/>
        <item x="30"/>
        <item x="29"/>
        <item x="20"/>
        <item x="22"/>
        <item x="18"/>
        <item x="3"/>
        <item x="2"/>
        <item x="6"/>
        <item x="28"/>
        <item x="7"/>
        <item x="31"/>
      </items>
    </pivotField>
    <pivotField axis="axisRow" compact="0" showAll="0" defaultSubtotal="0">
      <items count="2">
        <item n="탐구형학과" x="0"/>
        <item n="예술관습형학과" x="1"/>
      </items>
    </pivotField>
  </pivotFields>
  <rowFields count="3">
    <field x="7"/>
    <field x="0"/>
    <field x="-2"/>
  </rowFields>
  <rowItems count="21">
    <i>
      <x/>
    </i>
    <i r="1">
      <x/>
    </i>
    <i r="2">
      <x/>
    </i>
    <i r="2" i="1">
      <x v="1"/>
    </i>
    <i r="2" i="2">
      <x v="2"/>
    </i>
    <i r="1">
      <x v="3"/>
    </i>
    <i r="2">
      <x/>
    </i>
    <i r="2" i="1">
      <x v="1"/>
    </i>
    <i r="2" i="2">
      <x v="2"/>
    </i>
    <i>
      <x v="1"/>
    </i>
    <i r="1">
      <x v="1"/>
    </i>
    <i r="2">
      <x/>
    </i>
    <i r="2" i="1">
      <x v="1"/>
    </i>
    <i r="2" i="2">
      <x v="2"/>
    </i>
    <i r="1">
      <x v="2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합계 : 면접" fld="5" baseField="0" baseItem="0"/>
  </dataFields>
  <pivotTableStyleInfo name="PivotStyleDark3" showRowHeaders="1" showColHeaders="1" showRowStripes="0" showColStripes="0" showLastColumn="1"/>
  <filters count="1">
    <filter fld="6" type="valueGreaterThanOrEqual" evalOrder="-1" id="1" iMeasureFld="0">
      <autoFilter ref="A1">
        <filterColumn colId="0">
          <customFilters>
            <customFilter operator="greaterThanOrEqual" val="8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workbookViewId="0">
      <selection activeCell="I3" sqref="I3"/>
    </sheetView>
  </sheetViews>
  <sheetFormatPr defaultRowHeight="16.5" x14ac:dyDescent="0.3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3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3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3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3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3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3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3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3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3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3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3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3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3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3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3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3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3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3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3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3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3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3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3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3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3">
      <c r="B29" s="30" t="s">
        <v>75</v>
      </c>
    </row>
    <row r="30" spans="2:8" x14ac:dyDescent="0.3">
      <c r="B30" t="b">
        <f>AND(OR(B3="문예창작과",B3="문헌정보학과"),COUNTIF(F3:H3,"&gt;80")=3)</f>
        <v>1</v>
      </c>
    </row>
    <row r="32" spans="2:8" x14ac:dyDescent="0.3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3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3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3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3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3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3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3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3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3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AND($H3&gt;=LARGE($H$3:$H$27,10),$E3="남")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Normal="100" zoomScaleSheetLayoutView="100" workbookViewId="0">
      <selection activeCell="B2" sqref="B2"/>
    </sheetView>
  </sheetViews>
  <sheetFormatPr defaultRowHeight="16.5" x14ac:dyDescent="0.3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3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3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3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3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3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3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3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3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3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3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3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3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3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3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3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3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3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3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3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3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3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3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3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3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3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3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3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K39"/>
  <sheetViews>
    <sheetView topLeftCell="A13" workbookViewId="0">
      <selection activeCell="F39" sqref="F39"/>
    </sheetView>
  </sheetViews>
  <sheetFormatPr defaultRowHeight="16.5" x14ac:dyDescent="0.3"/>
  <cols>
    <col min="1" max="1" width="13" bestFit="1" customWidth="1"/>
    <col min="2" max="2" width="7.12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7.5" customWidth="1"/>
    <col min="9" max="9" width="21.375" bestFit="1" customWidth="1"/>
    <col min="10" max="10" width="17.25" bestFit="1" customWidth="1"/>
  </cols>
  <sheetData>
    <row r="1" spans="1:11" x14ac:dyDescent="0.3">
      <c r="A1" t="s">
        <v>52</v>
      </c>
    </row>
    <row r="2" spans="1:1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1" x14ac:dyDescent="0.3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43">
        <f>SUMPRODUCT(E3,0.7)+SUMPRODUCT(F3,0.2)+SUMPRODUCT(G3,0.1)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  <c r="K3" s="38"/>
    </row>
    <row r="4" spans="1:11" x14ac:dyDescent="0.3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43">
        <f t="shared" ref="H4:H34" si="0">SUMPRODUCT(E4,0.7)+SUMPRODUCT(F4,0.2)+SUMPRODUCT(G4,0.1)</f>
        <v>90.85</v>
      </c>
      <c r="I4" s="3" t="str">
        <f t="shared" ref="I4:I34" si="1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1" x14ac:dyDescent="0.3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43">
        <f t="shared" si="0"/>
        <v>73.240000000000009</v>
      </c>
      <c r="I5" s="3" t="str">
        <f t="shared" si="1"/>
        <v>★★★★★★★☆☆☆</v>
      </c>
      <c r="J5" s="3" t="str" cm="1">
        <f t="array" ref="J5">FN비고(E5,F5,G5,H5)</f>
        <v/>
      </c>
    </row>
    <row r="6" spans="1:11" x14ac:dyDescent="0.3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43">
        <f t="shared" si="0"/>
        <v>84.22</v>
      </c>
      <c r="I6" s="3" t="str">
        <f t="shared" si="1"/>
        <v>★★★★★★★★☆☆</v>
      </c>
      <c r="J6" s="3" t="str" cm="1">
        <f t="array" ref="J6">FN비고(E6,F6,G6,H6)</f>
        <v/>
      </c>
    </row>
    <row r="7" spans="1:11" x14ac:dyDescent="0.3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43">
        <f t="shared" si="0"/>
        <v>97.69</v>
      </c>
      <c r="I7" s="3" t="str">
        <f t="shared" si="1"/>
        <v>★★★★★★★★★☆</v>
      </c>
      <c r="J7" s="3" t="str" cm="1">
        <f t="array" ref="J7">FN비고(E7,F7,G7,H7)</f>
        <v>성적장학금대상자</v>
      </c>
    </row>
    <row r="8" spans="1:11" x14ac:dyDescent="0.3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43">
        <f t="shared" si="0"/>
        <v>79.059999999999988</v>
      </c>
      <c r="I8" s="3" t="str">
        <f t="shared" si="1"/>
        <v>★★★★★★★☆☆☆</v>
      </c>
      <c r="J8" s="3" t="str" cm="1">
        <f t="array" ref="J8">FN비고(E8,F8,G8,H8)</f>
        <v/>
      </c>
    </row>
    <row r="9" spans="1:11" x14ac:dyDescent="0.3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43">
        <f t="shared" si="0"/>
        <v>94.79</v>
      </c>
      <c r="I9" s="3" t="str">
        <f t="shared" si="1"/>
        <v>★★★★★★★★★☆</v>
      </c>
      <c r="J9" s="3" t="str" cm="1">
        <f t="array" ref="J9">FN비고(E9,F9,G9,H9)</f>
        <v/>
      </c>
    </row>
    <row r="10" spans="1:11" x14ac:dyDescent="0.3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43">
        <f t="shared" si="0"/>
        <v>76.240000000000009</v>
      </c>
      <c r="I10" s="3" t="str">
        <f t="shared" si="1"/>
        <v>★★★★★★★☆☆☆</v>
      </c>
      <c r="J10" s="3" t="str" cm="1">
        <f t="array" ref="J10">FN비고(E10,F10,G10,H10)</f>
        <v/>
      </c>
    </row>
    <row r="11" spans="1:11" x14ac:dyDescent="0.3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43">
        <f t="shared" si="0"/>
        <v>82.169999999999987</v>
      </c>
      <c r="I11" s="3" t="str">
        <f t="shared" si="1"/>
        <v>★★★★★★★★☆☆</v>
      </c>
      <c r="J11" s="3" t="str" cm="1">
        <f t="array" ref="J11">FN비고(E11,F11,G11,H11)</f>
        <v/>
      </c>
    </row>
    <row r="12" spans="1:11" x14ac:dyDescent="0.3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43">
        <f t="shared" si="0"/>
        <v>97.110000000000014</v>
      </c>
      <c r="I12" s="3" t="str">
        <f t="shared" si="1"/>
        <v>★★★★★★★★★☆</v>
      </c>
      <c r="J12" s="3" t="str" cm="1">
        <f t="array" ref="J12">FN비고(E12,F12,G12,H12)</f>
        <v>성적장학금대상자</v>
      </c>
    </row>
    <row r="13" spans="1:11" x14ac:dyDescent="0.3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43">
        <f t="shared" si="0"/>
        <v>87.38000000000001</v>
      </c>
      <c r="I13" s="3" t="str">
        <f t="shared" si="1"/>
        <v>★★★★★★★★☆☆</v>
      </c>
      <c r="J13" s="3" t="str" cm="1">
        <f t="array" ref="J13">FN비고(E13,F13,G13,H13)</f>
        <v/>
      </c>
    </row>
    <row r="14" spans="1:11" x14ac:dyDescent="0.3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43">
        <f t="shared" si="0"/>
        <v>88.78</v>
      </c>
      <c r="I14" s="3" t="str">
        <f t="shared" si="1"/>
        <v>★★★★★★★★☆☆</v>
      </c>
      <c r="J14" s="3" t="str" cm="1">
        <f t="array" ref="J14">FN비고(E14,F14,G14,H14)</f>
        <v/>
      </c>
    </row>
    <row r="15" spans="1:11" x14ac:dyDescent="0.3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43">
        <f t="shared" si="0"/>
        <v>92.4</v>
      </c>
      <c r="I15" s="3" t="str">
        <f t="shared" si="1"/>
        <v>★★★★★★★★★☆</v>
      </c>
      <c r="J15" s="3" t="str" cm="1">
        <f t="array" ref="J15">FN비고(E15,F15,G15,H15)</f>
        <v/>
      </c>
    </row>
    <row r="16" spans="1:11" x14ac:dyDescent="0.3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43">
        <f t="shared" si="0"/>
        <v>87.65</v>
      </c>
      <c r="I16" s="3" t="str">
        <f t="shared" si="1"/>
        <v>★★★★★★★★★☆</v>
      </c>
      <c r="J16" s="3" t="str" cm="1">
        <f t="array" ref="J16">FN비고(E16,F16,G16,H16)</f>
        <v/>
      </c>
    </row>
    <row r="17" spans="1:10" x14ac:dyDescent="0.3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43">
        <f t="shared" si="0"/>
        <v>83.31</v>
      </c>
      <c r="I17" s="3" t="str">
        <f t="shared" si="1"/>
        <v>★★★★★★★☆☆☆</v>
      </c>
      <c r="J17" s="3" t="str" cm="1">
        <f t="array" ref="J17">FN비고(E17,F17,G17,H17)</f>
        <v/>
      </c>
    </row>
    <row r="18" spans="1:10" x14ac:dyDescent="0.3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43">
        <f t="shared" si="0"/>
        <v>91.71</v>
      </c>
      <c r="I18" s="3" t="str">
        <f t="shared" si="1"/>
        <v>★★★★★★★★★☆</v>
      </c>
      <c r="J18" s="3" t="str" cm="1">
        <f t="array" ref="J18">FN비고(E18,F18,G18,H18)</f>
        <v/>
      </c>
    </row>
    <row r="19" spans="1:10" x14ac:dyDescent="0.3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43">
        <f t="shared" si="0"/>
        <v>84.05</v>
      </c>
      <c r="I19" s="3" t="str">
        <f t="shared" si="1"/>
        <v>★★★★★★★★★☆</v>
      </c>
      <c r="J19" s="3" t="str" cm="1">
        <f t="array" ref="J19">FN비고(E19,F19,G19,H19)</f>
        <v/>
      </c>
    </row>
    <row r="20" spans="1:10" x14ac:dyDescent="0.3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43">
        <f t="shared" si="0"/>
        <v>92.21</v>
      </c>
      <c r="I20" s="3" t="str">
        <f t="shared" si="1"/>
        <v>★★★★★★★★★☆</v>
      </c>
      <c r="J20" s="3" t="str" cm="1">
        <f t="array" ref="J20">FN비고(E20,F20,G20,H20)</f>
        <v/>
      </c>
    </row>
    <row r="21" spans="1:10" x14ac:dyDescent="0.3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43">
        <f t="shared" si="0"/>
        <v>64.899999999999991</v>
      </c>
      <c r="I21" s="3" t="str">
        <f t="shared" si="1"/>
        <v>★★★★★☆☆☆☆☆</v>
      </c>
      <c r="J21" s="3" t="str" cm="1">
        <f t="array" ref="J21">FN비고(E21,F21,G21,H21)</f>
        <v/>
      </c>
    </row>
    <row r="22" spans="1:10" x14ac:dyDescent="0.3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43">
        <f t="shared" si="0"/>
        <v>92.910000000000011</v>
      </c>
      <c r="I22" s="3" t="str">
        <f t="shared" si="1"/>
        <v>★★★★★★★★★☆</v>
      </c>
      <c r="J22" s="3" t="str" cm="1">
        <f t="array" ref="J22">FN비고(E22,F22,G22,H22)</f>
        <v/>
      </c>
    </row>
    <row r="23" spans="1:10" x14ac:dyDescent="0.3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43">
        <f t="shared" si="0"/>
        <v>93.809999999999988</v>
      </c>
      <c r="I23" s="3" t="str">
        <f t="shared" si="1"/>
        <v>★★★★★★★★★☆</v>
      </c>
      <c r="J23" s="3" t="str" cm="1">
        <f t="array" ref="J23">FN비고(E23,F23,G23,H23)</f>
        <v/>
      </c>
    </row>
    <row r="24" spans="1:10" x14ac:dyDescent="0.3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43">
        <f t="shared" si="0"/>
        <v>94.11</v>
      </c>
      <c r="I24" s="3" t="str">
        <f t="shared" si="1"/>
        <v>★★★★★★★★★☆</v>
      </c>
      <c r="J24" s="3" t="str" cm="1">
        <f t="array" ref="J24">FN비고(E24,F24,G24,H24)</f>
        <v/>
      </c>
    </row>
    <row r="25" spans="1:10" x14ac:dyDescent="0.3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43">
        <f t="shared" si="0"/>
        <v>85.82</v>
      </c>
      <c r="I25" s="3" t="str">
        <f t="shared" si="1"/>
        <v>★★★★★★★★☆☆</v>
      </c>
      <c r="J25" s="3" t="str" cm="1">
        <f t="array" ref="J25">FN비고(E25,F25,G25,H25)</f>
        <v/>
      </c>
    </row>
    <row r="26" spans="1:10" x14ac:dyDescent="0.3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43">
        <f t="shared" si="0"/>
        <v>92.910000000000011</v>
      </c>
      <c r="I26" s="3" t="str">
        <f t="shared" si="1"/>
        <v>★★★★★★★★★☆</v>
      </c>
      <c r="J26" s="3" t="str" cm="1">
        <f t="array" ref="J26">FN비고(E26,F26,G26,H26)</f>
        <v/>
      </c>
    </row>
    <row r="27" spans="1:10" x14ac:dyDescent="0.3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43">
        <f t="shared" si="0"/>
        <v>81.849999999999994</v>
      </c>
      <c r="I27" s="3" t="str">
        <f t="shared" si="1"/>
        <v>★★★★★★★★★☆</v>
      </c>
      <c r="J27" s="3" t="str" cm="1">
        <f t="array" ref="J27">FN비고(E27,F27,G27,H27)</f>
        <v/>
      </c>
    </row>
    <row r="28" spans="1:10" x14ac:dyDescent="0.3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43">
        <f t="shared" si="0"/>
        <v>93.4</v>
      </c>
      <c r="I28" s="3" t="str">
        <f t="shared" si="1"/>
        <v>★★★★★★★★★☆</v>
      </c>
      <c r="J28" s="3" t="str" cm="1">
        <f t="array" ref="J28">FN비고(E28,F28,G28,H28)</f>
        <v/>
      </c>
    </row>
    <row r="29" spans="1:10" x14ac:dyDescent="0.3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43">
        <f t="shared" si="0"/>
        <v>90.45</v>
      </c>
      <c r="I29" s="3" t="str">
        <f t="shared" si="1"/>
        <v>★★★★★★★★★☆</v>
      </c>
      <c r="J29" s="3" t="str" cm="1">
        <f t="array" ref="J29">FN비고(E29,F29,G29,H29)</f>
        <v/>
      </c>
    </row>
    <row r="30" spans="1:10" x14ac:dyDescent="0.3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43">
        <f t="shared" si="0"/>
        <v>91.750000000000014</v>
      </c>
      <c r="I30" s="3" t="str">
        <f t="shared" si="1"/>
        <v>★★★★★★★★★☆</v>
      </c>
      <c r="J30" s="3" t="str" cm="1">
        <f t="array" ref="J30">FN비고(E30,F30,G30,H30)</f>
        <v/>
      </c>
    </row>
    <row r="31" spans="1:10" x14ac:dyDescent="0.3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43">
        <f t="shared" si="0"/>
        <v>90.38000000000001</v>
      </c>
      <c r="I31" s="3" t="str">
        <f t="shared" si="1"/>
        <v>★★★★★★★★☆☆</v>
      </c>
      <c r="J31" s="3" t="str" cm="1">
        <f t="array" ref="J31">FN비고(E31,F31,G31,H31)</f>
        <v/>
      </c>
    </row>
    <row r="32" spans="1:10" x14ac:dyDescent="0.3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43">
        <f t="shared" si="0"/>
        <v>76.2</v>
      </c>
      <c r="I32" s="3" t="str">
        <f t="shared" si="1"/>
        <v>★★★★★★☆☆☆☆</v>
      </c>
      <c r="J32" s="3" t="str" cm="1">
        <f t="array" ref="J32">FN비고(E32,F32,G32,H32)</f>
        <v/>
      </c>
    </row>
    <row r="33" spans="1:10" x14ac:dyDescent="0.3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43">
        <f t="shared" si="0"/>
        <v>87.050000000000011</v>
      </c>
      <c r="I33" s="3" t="str">
        <f t="shared" si="1"/>
        <v>★★★★★★★★★☆</v>
      </c>
      <c r="J33" s="3" t="str" cm="1">
        <f t="array" ref="J33">FN비고(E33,F33,G33,H33)</f>
        <v/>
      </c>
    </row>
    <row r="34" spans="1:10" x14ac:dyDescent="0.3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43">
        <f t="shared" si="0"/>
        <v>97.13</v>
      </c>
      <c r="I34" s="3" t="str">
        <f t="shared" si="1"/>
        <v>★★★★★★★★★☆</v>
      </c>
      <c r="J34" s="3" t="str" cm="1">
        <f t="array" ref="J34">FN비고(E34,F34,G34,H34)</f>
        <v>성적장학금대상자</v>
      </c>
    </row>
    <row r="36" spans="1:10" x14ac:dyDescent="0.3">
      <c r="A36" t="s">
        <v>62</v>
      </c>
    </row>
    <row r="37" spans="1:10" x14ac:dyDescent="0.3">
      <c r="A37" s="3" t="s">
        <v>3</v>
      </c>
      <c r="B37" s="1" t="s">
        <v>63</v>
      </c>
      <c r="C37" s="1" t="s">
        <v>64</v>
      </c>
    </row>
    <row r="38" spans="1:10" x14ac:dyDescent="0.3">
      <c r="A38" s="3" t="s">
        <v>9</v>
      </c>
      <c r="B38" s="3" t="str">
        <f t="array" ref="B38">SUM(IF($D$3:$D$34=$A38,1))&amp;"명"</f>
        <v>20명</v>
      </c>
      <c r="C38" s="12">
        <f t="array" ref="C38">AVERAGE(IF(($D$3:$D$34=$A38),$G$3:$G$34))</f>
        <v>86.6</v>
      </c>
    </row>
    <row r="39" spans="1:10" x14ac:dyDescent="0.3">
      <c r="A39" s="3" t="s">
        <v>11</v>
      </c>
      <c r="B39" s="3" t="str">
        <f t="array" ref="B39">SUM(IF($D$3:$D$34=$A39,1))&amp;"명"</f>
        <v>12명</v>
      </c>
      <c r="C39" s="1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26"/>
  <sheetViews>
    <sheetView workbookViewId="0">
      <selection activeCell="F4" sqref="F4"/>
    </sheetView>
  </sheetViews>
  <sheetFormatPr defaultRowHeight="16.5" x14ac:dyDescent="0.3"/>
  <cols>
    <col min="1" max="1" width="3.5" customWidth="1"/>
    <col min="2" max="2" width="13" bestFit="1" customWidth="1"/>
    <col min="3" max="4" width="16.875" bestFit="1" customWidth="1"/>
    <col min="5" max="6" width="7.5" bestFit="1" customWidth="1"/>
    <col min="7" max="7" width="7.375" bestFit="1" customWidth="1"/>
    <col min="8" max="36" width="7.5" bestFit="1" customWidth="1"/>
    <col min="37" max="37" width="8.5" bestFit="1" customWidth="1"/>
    <col min="38" max="38" width="7.5" bestFit="1" customWidth="1"/>
    <col min="39" max="41" width="8.5" bestFit="1" customWidth="1"/>
    <col min="42" max="65" width="17.375" bestFit="1" customWidth="1"/>
    <col min="66" max="66" width="18" bestFit="1" customWidth="1"/>
    <col min="67" max="67" width="20.125" bestFit="1" customWidth="1"/>
    <col min="68" max="68" width="13.875" bestFit="1" customWidth="1"/>
    <col min="69" max="107" width="17.375" bestFit="1" customWidth="1"/>
    <col min="108" max="108" width="18" bestFit="1" customWidth="1"/>
    <col min="109" max="109" width="20.125" bestFit="1" customWidth="1"/>
    <col min="110" max="110" width="13.875" bestFit="1" customWidth="1"/>
    <col min="111" max="111" width="20.125" bestFit="1" customWidth="1"/>
    <col min="112" max="112" width="22.125" bestFit="1" customWidth="1"/>
    <col min="113" max="113" width="15.875" bestFit="1" customWidth="1"/>
  </cols>
  <sheetData>
    <row r="2" spans="2:7" x14ac:dyDescent="0.3">
      <c r="B2" s="37" t="s">
        <v>2</v>
      </c>
      <c r="C2" t="s">
        <v>76</v>
      </c>
    </row>
    <row r="4" spans="2:7" x14ac:dyDescent="0.3">
      <c r="E4" s="37" t="s">
        <v>3</v>
      </c>
    </row>
    <row r="5" spans="2:7" x14ac:dyDescent="0.3">
      <c r="B5" s="37" t="s">
        <v>81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3">
      <c r="B6" t="s">
        <v>82</v>
      </c>
      <c r="E6" s="38"/>
      <c r="F6" s="38"/>
      <c r="G6" s="38"/>
    </row>
    <row r="7" spans="2:7" x14ac:dyDescent="0.3">
      <c r="C7" t="s">
        <v>19</v>
      </c>
      <c r="E7" s="38"/>
      <c r="F7" s="38"/>
      <c r="G7" s="38"/>
    </row>
    <row r="8" spans="2:7" x14ac:dyDescent="0.3">
      <c r="D8" t="s">
        <v>84</v>
      </c>
      <c r="E8" s="38">
        <v>93.983333333333334</v>
      </c>
      <c r="F8" s="38">
        <v>89.3</v>
      </c>
      <c r="G8" s="38">
        <v>92.8125</v>
      </c>
    </row>
    <row r="9" spans="2:7" x14ac:dyDescent="0.3">
      <c r="D9" t="s">
        <v>86</v>
      </c>
      <c r="E9" s="38">
        <v>92.5</v>
      </c>
      <c r="F9" s="38">
        <v>95.5</v>
      </c>
      <c r="G9" s="38">
        <v>93.25</v>
      </c>
    </row>
    <row r="10" spans="2:7" x14ac:dyDescent="0.3">
      <c r="D10" t="s">
        <v>80</v>
      </c>
      <c r="E10">
        <v>539</v>
      </c>
      <c r="F10">
        <v>171</v>
      </c>
      <c r="G10">
        <v>710</v>
      </c>
    </row>
    <row r="11" spans="2:7" x14ac:dyDescent="0.3">
      <c r="C11" t="s">
        <v>22</v>
      </c>
      <c r="E11" s="38"/>
      <c r="F11" s="38"/>
      <c r="G11" s="38"/>
    </row>
    <row r="12" spans="2:7" x14ac:dyDescent="0.3">
      <c r="D12" t="s">
        <v>84</v>
      </c>
      <c r="E12" s="38">
        <v>90.89</v>
      </c>
      <c r="F12" s="38"/>
      <c r="G12" s="38">
        <v>90.89</v>
      </c>
    </row>
    <row r="13" spans="2:7" x14ac:dyDescent="0.3">
      <c r="D13" t="s">
        <v>86</v>
      </c>
      <c r="E13" s="38">
        <v>86.9</v>
      </c>
      <c r="F13" s="38"/>
      <c r="G13" s="38">
        <v>86.9</v>
      </c>
    </row>
    <row r="14" spans="2:7" x14ac:dyDescent="0.3">
      <c r="D14" t="s">
        <v>80</v>
      </c>
      <c r="E14">
        <v>904</v>
      </c>
      <c r="G14">
        <v>904</v>
      </c>
    </row>
    <row r="15" spans="2:7" x14ac:dyDescent="0.3">
      <c r="B15" t="s">
        <v>83</v>
      </c>
      <c r="E15" s="38"/>
      <c r="F15" s="38"/>
      <c r="G15" s="38"/>
    </row>
    <row r="16" spans="2:7" x14ac:dyDescent="0.3">
      <c r="C16" t="s">
        <v>7</v>
      </c>
      <c r="E16" s="38"/>
      <c r="F16" s="38"/>
      <c r="G16" s="38"/>
    </row>
    <row r="17" spans="2:7" x14ac:dyDescent="0.3">
      <c r="D17" t="s">
        <v>84</v>
      </c>
      <c r="E17" s="38">
        <v>95.860000000000014</v>
      </c>
      <c r="F17" s="38">
        <v>88.94</v>
      </c>
      <c r="G17" s="38">
        <v>92.4</v>
      </c>
    </row>
    <row r="18" spans="2:7" x14ac:dyDescent="0.3">
      <c r="D18" t="s">
        <v>86</v>
      </c>
      <c r="E18" s="38">
        <v>91.4</v>
      </c>
      <c r="F18" s="38">
        <v>83.8</v>
      </c>
      <c r="G18" s="38">
        <v>87.6</v>
      </c>
    </row>
    <row r="19" spans="2:7" x14ac:dyDescent="0.3">
      <c r="D19" t="s">
        <v>80</v>
      </c>
      <c r="E19">
        <v>457</v>
      </c>
      <c r="F19">
        <v>468</v>
      </c>
      <c r="G19">
        <v>925</v>
      </c>
    </row>
    <row r="20" spans="2:7" x14ac:dyDescent="0.3">
      <c r="C20" t="s">
        <v>12</v>
      </c>
      <c r="E20" s="38"/>
      <c r="F20" s="38"/>
      <c r="G20" s="38"/>
    </row>
    <row r="21" spans="2:7" x14ac:dyDescent="0.3">
      <c r="D21" t="s">
        <v>84</v>
      </c>
      <c r="E21" s="38">
        <v>88.4</v>
      </c>
      <c r="F21" s="38">
        <v>90.550000000000011</v>
      </c>
      <c r="G21" s="38">
        <v>90.242857142857147</v>
      </c>
    </row>
    <row r="22" spans="2:7" x14ac:dyDescent="0.3">
      <c r="D22" t="s">
        <v>86</v>
      </c>
      <c r="E22" s="38">
        <v>94</v>
      </c>
      <c r="F22" s="38">
        <v>93.333333333333329</v>
      </c>
      <c r="G22" s="38">
        <v>93.428571428571431</v>
      </c>
    </row>
    <row r="23" spans="2:7" x14ac:dyDescent="0.3">
      <c r="D23" t="s">
        <v>80</v>
      </c>
      <c r="E23">
        <v>97</v>
      </c>
      <c r="F23">
        <v>548</v>
      </c>
      <c r="G23">
        <v>645</v>
      </c>
    </row>
    <row r="24" spans="2:7" x14ac:dyDescent="0.3">
      <c r="B24" t="s">
        <v>85</v>
      </c>
      <c r="E24" s="38">
        <v>92.75</v>
      </c>
      <c r="F24" s="38">
        <v>89.738461538461536</v>
      </c>
      <c r="G24" s="38">
        <v>91.631428571428586</v>
      </c>
    </row>
    <row r="25" spans="2:7" x14ac:dyDescent="0.3">
      <c r="B25" t="s">
        <v>87</v>
      </c>
      <c r="E25" s="38">
        <v>89.772727272727266</v>
      </c>
      <c r="F25" s="38">
        <v>90</v>
      </c>
      <c r="G25" s="38">
        <v>89.857142857142861</v>
      </c>
    </row>
    <row r="26" spans="2:7" x14ac:dyDescent="0.3">
      <c r="B26" t="s">
        <v>79</v>
      </c>
      <c r="E26">
        <v>1997</v>
      </c>
      <c r="F26">
        <v>1187</v>
      </c>
      <c r="G26">
        <v>3184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C13" sqref="C13"/>
    </sheetView>
  </sheetViews>
  <sheetFormatPr defaultRowHeight="16.5" x14ac:dyDescent="0.3"/>
  <cols>
    <col min="1" max="1" width="11" bestFit="1" customWidth="1"/>
    <col min="2" max="2" width="12.5" customWidth="1"/>
  </cols>
  <sheetData>
    <row r="1" spans="1:6" x14ac:dyDescent="0.3">
      <c r="B1" t="s">
        <v>65</v>
      </c>
    </row>
    <row r="2" spans="1:6" x14ac:dyDescent="0.3">
      <c r="B2" s="13"/>
      <c r="C2" s="3" t="s">
        <v>66</v>
      </c>
      <c r="D2" s="3" t="s">
        <v>67</v>
      </c>
    </row>
    <row r="3" spans="1:6" x14ac:dyDescent="0.3">
      <c r="B3" s="3" t="s">
        <v>4</v>
      </c>
      <c r="C3" s="3">
        <v>79.3</v>
      </c>
      <c r="D3" s="14">
        <v>0.7</v>
      </c>
    </row>
    <row r="4" spans="1:6" x14ac:dyDescent="0.3">
      <c r="B4" s="3" t="s">
        <v>5</v>
      </c>
      <c r="C4" s="3">
        <v>87</v>
      </c>
      <c r="D4" s="14">
        <v>0.2</v>
      </c>
    </row>
    <row r="5" spans="1:6" x14ac:dyDescent="0.3">
      <c r="B5" s="3" t="s">
        <v>6</v>
      </c>
      <c r="C5" s="15">
        <v>97</v>
      </c>
      <c r="D5" s="14">
        <v>0.1</v>
      </c>
    </row>
    <row r="6" spans="1:6" x14ac:dyDescent="0.3">
      <c r="B6" s="16" t="s">
        <v>38</v>
      </c>
      <c r="C6" s="17">
        <f>SUMPRODUCT(C3:C5,D3:D5)</f>
        <v>82.61</v>
      </c>
      <c r="D6" s="18"/>
    </row>
    <row r="9" spans="1:6" x14ac:dyDescent="0.3">
      <c r="B9" s="19" t="s">
        <v>68</v>
      </c>
    </row>
    <row r="11" spans="1:6" x14ac:dyDescent="0.3">
      <c r="C11" t="s">
        <v>4</v>
      </c>
    </row>
    <row r="12" spans="1:6" x14ac:dyDescent="0.3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3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3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3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3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CEE0D1AA-2A8D-46F6-A503-A358ACC0F3AB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R19" sqref="R19"/>
    </sheetView>
  </sheetViews>
  <sheetFormatPr defaultRowHeight="16.5" x14ac:dyDescent="0.3"/>
  <cols>
    <col min="2" max="2" width="15.5" customWidth="1"/>
    <col min="4" max="4" width="11" bestFit="1" customWidth="1"/>
  </cols>
  <sheetData>
    <row r="2" spans="2:5" x14ac:dyDescent="0.3">
      <c r="B2" t="s">
        <v>69</v>
      </c>
    </row>
    <row r="4" spans="2:5" x14ac:dyDescent="0.3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3">
      <c r="B5" s="12" t="s">
        <v>55</v>
      </c>
      <c r="C5" s="12">
        <v>85</v>
      </c>
      <c r="D5" s="12">
        <v>87</v>
      </c>
      <c r="E5" s="12">
        <v>90</v>
      </c>
    </row>
    <row r="6" spans="2:5" x14ac:dyDescent="0.3">
      <c r="B6" s="12" t="s">
        <v>7</v>
      </c>
      <c r="C6" s="12">
        <v>87</v>
      </c>
      <c r="D6" s="12">
        <v>88</v>
      </c>
      <c r="E6" s="12">
        <v>83</v>
      </c>
    </row>
    <row r="7" spans="2:5" x14ac:dyDescent="0.3">
      <c r="B7" s="12" t="s">
        <v>19</v>
      </c>
      <c r="C7" s="12">
        <v>93</v>
      </c>
      <c r="D7" s="12">
        <v>87</v>
      </c>
      <c r="E7" s="12">
        <v>81</v>
      </c>
    </row>
    <row r="8" spans="2:5" x14ac:dyDescent="0.3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G3" sqref="G3"/>
    </sheetView>
  </sheetViews>
  <sheetFormatPr defaultRowHeight="16.5" x14ac:dyDescent="0.3"/>
  <cols>
    <col min="1" max="1" width="13" bestFit="1" customWidth="1"/>
    <col min="2" max="2" width="7.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75" customWidth="1"/>
    <col min="9" max="9" width="15.125" customWidth="1"/>
  </cols>
  <sheetData>
    <row r="3" spans="1:9" x14ac:dyDescent="0.3">
      <c r="A3" t="s">
        <v>52</v>
      </c>
      <c r="I3" t="s">
        <v>62</v>
      </c>
    </row>
    <row r="4" spans="1:9" x14ac:dyDescent="0.3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3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9" x14ac:dyDescent="0.3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9" x14ac:dyDescent="0.3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9" x14ac:dyDescent="0.3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9" x14ac:dyDescent="0.3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3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3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3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3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3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3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3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3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3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3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3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3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3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3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3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3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3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3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3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3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3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</row>
  </sheetData>
  <phoneticPr fontId="1" type="noConversion"/>
  <conditionalFormatting sqref="G5:G30">
    <cfRule type="dataBar" priority="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{62A51595-578F-4D0B-8DF8-B7EE36E02AF0}</x14:id>
        </ext>
      </extLst>
    </cfRule>
    <cfRule type="dataBar" priority="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{8CA123A3-1B7E-4884-9990-4AC091A3F8B7}</x14:id>
        </ext>
      </extLst>
    </cfRule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{E54D11C6-794D-47B4-A84A-A2161B6B9F8F}</x14:id>
        </ext>
      </extLst>
    </cfRule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{4BC97A21-D287-471D-84CE-C9282B8B283B}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{CD8AC068-1A59-4F71-BEE0-77242135BFD0}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{D5D0E53F-5556-4A46-975D-63156DE6BDA4}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2A51595-578F-4D0B-8DF8-B7EE36E02AF0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8CA123A3-1B7E-4884-9990-4AC091A3F8B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E54D11C6-794D-47B4-A84A-A2161B6B9F8F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4BC97A21-D287-471D-84CE-C9282B8B283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CD8AC068-1A59-4F71-BEE0-77242135BFD0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D5D0E53F-5556-4A46-975D-63156DE6BDA4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tabSelected="1" workbookViewId="0">
      <selection activeCell="H5" sqref="H5"/>
    </sheetView>
  </sheetViews>
  <sheetFormatPr defaultRowHeight="16.5" x14ac:dyDescent="0.3"/>
  <cols>
    <col min="3" max="3" width="13" bestFit="1" customWidth="1"/>
    <col min="6" max="6" width="11" bestFit="1" customWidth="1"/>
    <col min="9" max="9" width="15.875" customWidth="1"/>
  </cols>
  <sheetData>
    <row r="2" spans="2:7" x14ac:dyDescent="0.3">
      <c r="B2" t="s">
        <v>52</v>
      </c>
    </row>
    <row r="3" spans="2:7" x14ac:dyDescent="0.3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3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3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142875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민 지</cp:lastModifiedBy>
  <dcterms:created xsi:type="dcterms:W3CDTF">2023-08-09T00:13:15Z</dcterms:created>
  <dcterms:modified xsi:type="dcterms:W3CDTF">2025-03-09T14:04:50Z</dcterms:modified>
</cp:coreProperties>
</file>