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 codeName="{372AB895-14C1-FC20-EB20-F1B4BCFD95AE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김류태\Desktop\길벗컴활1급기출\02 최신기출유형\02회\"/>
    </mc:Choice>
  </mc:AlternateContent>
  <xr:revisionPtr revIDLastSave="0" documentId="13_ncr:1_{CBFD5C54-AE52-4B34-8114-5CE251AABC92}" xr6:coauthVersionLast="47" xr6:coauthVersionMax="47" xr10:uidLastSave="{00000000-0000-0000-0000-000000000000}"/>
  <bookViews>
    <workbookView xWindow="-108" yWindow="-108" windowWidth="23256" windowHeight="12576" firstSheet="3" activeTab="7" xr2:uid="{00000000-000D-0000-FFFF-FFFF00000000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5" r:id="rId5"/>
    <sheet name="기타작업-1" sheetId="6" r:id="rId6"/>
    <sheet name="기타작업-2" sheetId="7" r:id="rId7"/>
    <sheet name="기타작업-3" sheetId="8" r:id="rId8"/>
  </sheets>
  <functionGroups builtInGroupCount="19"/>
  <definedNames>
    <definedName name="_xlnm._FilterDatabase" localSheetId="0" hidden="1">'기본작업-1'!$B$2:$H$27</definedName>
    <definedName name="_xleta.CONCAT" hidden="1" xlm="1">#NAME?</definedName>
    <definedName name="_xlnm.Criteria" localSheetId="0">'기본작업-1'!$B$29:$B$30</definedName>
    <definedName name="_xlnm.Extract" localSheetId="0">'기본작업-1'!$B$32:$H$32</definedName>
    <definedName name="_xlnm.Print_Area" localSheetId="1">'기본작업-2'!$B$2:$I$28</definedName>
  </definedNames>
  <calcPr calcId="191029"/>
  <pivotCaches>
    <pivotCache cacheId="0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9" i="3" l="1" a="1"/>
  <c r="C39" i="3" s="1"/>
  <c r="C38" i="3" a="1"/>
  <c r="C38" i="3" s="1"/>
  <c r="B12" i="5"/>
  <c r="J4" i="3" a="1"/>
  <c r="J8" i="3" a="1"/>
  <c r="J12" i="3" a="1"/>
  <c r="J15" i="3" a="1"/>
  <c r="J19" i="3" a="1"/>
  <c r="J23" i="3" a="1"/>
  <c r="J27" i="3" a="1"/>
  <c r="J31" i="3" a="1"/>
  <c r="J5" i="3" a="1"/>
  <c r="J9" i="3" a="1"/>
  <c r="J13" i="3" a="1"/>
  <c r="J16" i="3" a="1"/>
  <c r="J20" i="3" a="1"/>
  <c r="J24" i="3" a="1"/>
  <c r="J28" i="3" a="1"/>
  <c r="J32" i="3" a="1"/>
  <c r="J6" i="3" a="1"/>
  <c r="J10" i="3" a="1"/>
  <c r="J17" i="3" a="1"/>
  <c r="J21" i="3" a="1"/>
  <c r="J25" i="3" a="1"/>
  <c r="J29" i="3" a="1"/>
  <c r="J33" i="3" a="1"/>
  <c r="J7" i="3" a="1"/>
  <c r="J11" i="3" a="1"/>
  <c r="J14" i="3" a="1"/>
  <c r="J18" i="3" a="1"/>
  <c r="J22" i="3" a="1"/>
  <c r="J26" i="3" a="1"/>
  <c r="J30" i="3" a="1"/>
  <c r="J34" i="3" a="1"/>
  <c r="J34" i="3" l="1"/>
  <c r="J30" i="3"/>
  <c r="J26" i="3"/>
  <c r="J22" i="3"/>
  <c r="J18" i="3"/>
  <c r="J14" i="3"/>
  <c r="J11" i="3"/>
  <c r="J7" i="3"/>
  <c r="J33" i="3"/>
  <c r="J29" i="3"/>
  <c r="J25" i="3"/>
  <c r="J21" i="3"/>
  <c r="J17" i="3"/>
  <c r="J10" i="3"/>
  <c r="J6" i="3"/>
  <c r="J32" i="3"/>
  <c r="J28" i="3"/>
  <c r="J24" i="3"/>
  <c r="J20" i="3"/>
  <c r="J16" i="3"/>
  <c r="J13" i="3"/>
  <c r="J9" i="3"/>
  <c r="J5" i="3"/>
  <c r="J31" i="3"/>
  <c r="J27" i="3"/>
  <c r="J23" i="3"/>
  <c r="J19" i="3"/>
  <c r="J15" i="3"/>
  <c r="J12" i="3"/>
  <c r="J8" i="3"/>
  <c r="J4" i="3"/>
  <c r="B39" i="3" a="1"/>
  <c r="B39" i="3" s="1"/>
  <c r="B38" i="3" a="1"/>
  <c r="B38" i="3" s="1"/>
  <c r="I4" i="3" l="1"/>
  <c r="I5" i="3"/>
  <c r="I6" i="3"/>
  <c r="I7" i="3"/>
  <c r="I8" i="3"/>
  <c r="I9" i="3"/>
  <c r="I10" i="3"/>
  <c r="I11" i="3"/>
  <c r="I12" i="3"/>
  <c r="I13" i="3"/>
  <c r="I14" i="3"/>
  <c r="I15" i="3"/>
  <c r="I16" i="3"/>
  <c r="I17" i="3"/>
  <c r="I18" i="3"/>
  <c r="I19" i="3"/>
  <c r="I20" i="3"/>
  <c r="I21" i="3"/>
  <c r="I22" i="3"/>
  <c r="I23" i="3"/>
  <c r="I24" i="3"/>
  <c r="I25" i="3"/>
  <c r="I26" i="3"/>
  <c r="I27" i="3"/>
  <c r="I28" i="3"/>
  <c r="I29" i="3"/>
  <c r="I30" i="3"/>
  <c r="I31" i="3"/>
  <c r="I32" i="3"/>
  <c r="I33" i="3"/>
  <c r="I34" i="3"/>
  <c r="I3" i="3"/>
  <c r="H5" i="3"/>
  <c r="H6" i="3"/>
  <c r="H7" i="3"/>
  <c r="H8" i="3"/>
  <c r="H9" i="3"/>
  <c r="H10" i="3"/>
  <c r="H11" i="3"/>
  <c r="H12" i="3"/>
  <c r="H13" i="3"/>
  <c r="H14" i="3"/>
  <c r="H15" i="3"/>
  <c r="H16" i="3"/>
  <c r="H17" i="3"/>
  <c r="H18" i="3"/>
  <c r="H19" i="3"/>
  <c r="H20" i="3"/>
  <c r="H21" i="3"/>
  <c r="H22" i="3"/>
  <c r="H23" i="3"/>
  <c r="H24" i="3"/>
  <c r="H25" i="3"/>
  <c r="H26" i="3"/>
  <c r="H27" i="3"/>
  <c r="H28" i="3"/>
  <c r="H29" i="3"/>
  <c r="H30" i="3"/>
  <c r="H31" i="3"/>
  <c r="H32" i="3"/>
  <c r="H33" i="3"/>
  <c r="H34" i="3"/>
  <c r="H4" i="3"/>
  <c r="H3" i="3"/>
  <c r="B30" i="1"/>
  <c r="G5" i="7"/>
  <c r="G6" i="7"/>
  <c r="G7" i="7"/>
  <c r="G8" i="7"/>
  <c r="G9" i="7"/>
  <c r="G10" i="7"/>
  <c r="G11" i="7"/>
  <c r="G12" i="7"/>
  <c r="G13" i="7"/>
  <c r="G14" i="7"/>
  <c r="G15" i="7"/>
  <c r="G16" i="7"/>
  <c r="G17" i="7"/>
  <c r="G18" i="7"/>
  <c r="G19" i="7"/>
  <c r="G20" i="7"/>
  <c r="G21" i="7"/>
  <c r="G22" i="7"/>
  <c r="G23" i="7"/>
  <c r="G24" i="7"/>
  <c r="G25" i="7"/>
  <c r="G26" i="7"/>
  <c r="G27" i="7"/>
  <c r="G28" i="7"/>
  <c r="G29" i="7"/>
  <c r="G30" i="7"/>
  <c r="C6" i="5"/>
  <c r="J3" i="3" a="1"/>
  <c r="J3" i="3" l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sourceFile="C:\Users\User\Desktop\학과별성적.accdb" keepAlive="1" name="학과별성적" type="5" refreshedVersion="6">
    <dbPr connection="Provider=Microsoft.ACE.OLEDB.12.0;User ID=Admin;Data Source=C:\Users\User\Desktop\학과별성적.accdb;Mode=Share Deny Write;Extended Properties=&quot;&quot;;Jet OLEDB:System database=&quot;&quot;;Jet OLEDB:Registry Path=&quot;&quot;;Jet OLEDB:Engine Type=6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문과계열" commandType="3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<sst xmlns="http://schemas.openxmlformats.org/spreadsheetml/2006/main" count="436" uniqueCount="88">
  <si>
    <t>학과명</t>
  </si>
  <si>
    <t>성명</t>
  </si>
  <si>
    <t>학년</t>
  </si>
  <si>
    <t>성별</t>
  </si>
  <si>
    <t>학과성적</t>
  </si>
  <si>
    <t>어학테스트</t>
  </si>
  <si>
    <t>면접</t>
  </si>
  <si>
    <t>문예창작과</t>
  </si>
  <si>
    <t>김한응</t>
  </si>
  <si>
    <t>남</t>
  </si>
  <si>
    <t>김진영</t>
  </si>
  <si>
    <t>여</t>
  </si>
  <si>
    <t>문헌정보학과</t>
  </si>
  <si>
    <t>최금희</t>
  </si>
  <si>
    <t>백준걸</t>
  </si>
  <si>
    <t>이나영</t>
  </si>
  <si>
    <t>김태정</t>
  </si>
  <si>
    <t>이원섭</t>
  </si>
  <si>
    <t>유근숙</t>
  </si>
  <si>
    <t>국어국문학과</t>
  </si>
  <si>
    <t>민병철</t>
  </si>
  <si>
    <t>배대승</t>
  </si>
  <si>
    <t>중국어과</t>
  </si>
  <si>
    <t>황선칠</t>
  </si>
  <si>
    <t>문은아</t>
  </si>
  <si>
    <t>강흥석</t>
  </si>
  <si>
    <t>윤여송</t>
  </si>
  <si>
    <t>허기상</t>
  </si>
  <si>
    <t>박영후</t>
  </si>
  <si>
    <t>이준석</t>
  </si>
  <si>
    <t>한성현</t>
  </si>
  <si>
    <t>김경희</t>
  </si>
  <si>
    <t>김세환</t>
  </si>
  <si>
    <t>정참삼</t>
  </si>
  <si>
    <t>박병훈</t>
  </si>
  <si>
    <t>박상준</t>
  </si>
  <si>
    <t>최재석</t>
  </si>
  <si>
    <t>김형섭</t>
  </si>
  <si>
    <t>총점</t>
  </si>
  <si>
    <t>최연희</t>
  </si>
  <si>
    <t>정태은</t>
  </si>
  <si>
    <t>남미경</t>
  </si>
  <si>
    <t>윤민영</t>
  </si>
  <si>
    <t>최선수</t>
  </si>
  <si>
    <t>정환홍</t>
  </si>
  <si>
    <t>최경수</t>
  </si>
  <si>
    <t>고수정</t>
  </si>
  <si>
    <t>도경민</t>
  </si>
  <si>
    <t>김수정</t>
  </si>
  <si>
    <t>유응구</t>
  </si>
  <si>
    <t>이병렬</t>
  </si>
  <si>
    <t>이영희</t>
  </si>
  <si>
    <t>[표1]</t>
  </si>
  <si>
    <t>학과성적지수</t>
  </si>
  <si>
    <t>비고</t>
  </si>
  <si>
    <t>언론정보학과</t>
  </si>
  <si>
    <t>박극준</t>
  </si>
  <si>
    <t>김기상</t>
  </si>
  <si>
    <t>최준성</t>
  </si>
  <si>
    <t>차용숙</t>
  </si>
  <si>
    <t>김경식</t>
  </si>
  <si>
    <t>홍지연</t>
  </si>
  <si>
    <t>[표2]</t>
  </si>
  <si>
    <t>인원수</t>
  </si>
  <si>
    <t>면접 평균</t>
  </si>
  <si>
    <t>[표1</t>
  </si>
  <si>
    <t>점수</t>
  </si>
  <si>
    <t>가중치</t>
  </si>
  <si>
    <t>[표2] 학과성적과 어학테스트에 따른 총점</t>
  </si>
  <si>
    <t>[표1] 학과별 평균 성적</t>
  </si>
  <si>
    <t>미응시</t>
  </si>
  <si>
    <t>1홍길동</t>
  </si>
  <si>
    <t>2학년</t>
  </si>
  <si>
    <t>2나현진</t>
  </si>
  <si>
    <t>4학년</t>
  </si>
  <si>
    <t>조건</t>
    <phoneticPr fontId="1" type="noConversion"/>
  </si>
  <si>
    <t>(모두)</t>
  </si>
  <si>
    <t>총합계</t>
  </si>
  <si>
    <t>값</t>
  </si>
  <si>
    <t>평균 : 학과성적</t>
  </si>
  <si>
    <t>전체 평균 : 학과성적</t>
  </si>
  <si>
    <t>평균 : 어학테스트</t>
  </si>
  <si>
    <t>전체 평균 : 어학테스트</t>
  </si>
  <si>
    <t>평균 : 면접</t>
  </si>
  <si>
    <t>전체 평균 : 면접</t>
  </si>
  <si>
    <t>학과명2</t>
  </si>
  <si>
    <t>탐구형 학과</t>
  </si>
  <si>
    <t>예술·관습형 학과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</si>
</sst>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_ "/>
    <numFmt numFmtId="177" formatCode="[Red][&gt;=95]&quot;A+&quot;\(0.0\);[Black]\&gt;\=\90&quot;A&quot;;&quot;&quot;;[Blue]@"/>
    <numFmt numFmtId="178" formatCode="[Red][&gt;=95]&quot;A+&quot;\(0.0\);[Black][&gt;=90]&quot;A&quot;;&quot;&quot;;[Blue]@"/>
  </numFmts>
  <fonts count="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indexed="8"/>
      <name val="굴림"/>
      <family val="3"/>
      <charset val="129"/>
    </font>
    <font>
      <b/>
      <sz val="11"/>
      <color theme="0"/>
      <name val="맑은 고딕"/>
      <family val="3"/>
      <charset val="129"/>
    </font>
    <font>
      <sz val="11"/>
      <color indexed="8"/>
      <name val="맑은 고딕"/>
      <family val="3"/>
      <charset val="129"/>
    </font>
    <font>
      <b/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</font>
    <font>
      <sz val="11"/>
      <color theme="1"/>
      <name val="맑은 고딕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/>
        <bgColor theme="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22"/>
      </left>
      <right/>
      <top style="thin">
        <color indexed="8"/>
      </top>
      <bottom/>
      <diagonal/>
    </border>
    <border>
      <left style="thin">
        <color indexed="22"/>
      </left>
      <right style="thin">
        <color indexed="22"/>
      </right>
      <top style="thin">
        <color indexed="8"/>
      </top>
      <bottom/>
      <diagonal/>
    </border>
    <border>
      <left style="thin">
        <color indexed="22"/>
      </left>
      <right/>
      <top style="thin">
        <color indexed="22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5" tint="0.39997558519241921"/>
      </left>
      <right/>
      <top style="thin">
        <color theme="5" tint="0.39997558519241921"/>
      </top>
      <bottom/>
      <diagonal/>
    </border>
    <border>
      <left/>
      <right/>
      <top style="thin">
        <color theme="5" tint="0.39997558519241921"/>
      </top>
      <bottom/>
      <diagonal/>
    </border>
    <border>
      <left/>
      <right style="thin">
        <color theme="5" tint="0.39997558519241921"/>
      </right>
      <top style="thin">
        <color theme="5" tint="0.39997558519241921"/>
      </top>
      <bottom/>
      <diagonal/>
    </border>
    <border>
      <left style="thin">
        <color theme="5" tint="0.39997558519241921"/>
      </left>
      <right/>
      <top style="thin">
        <color theme="5" tint="0.39997558519241921"/>
      </top>
      <bottom style="thin">
        <color theme="5" tint="0.39997558519241921"/>
      </bottom>
      <diagonal/>
    </border>
    <border>
      <left/>
      <right/>
      <top style="thin">
        <color theme="5" tint="0.39997558519241921"/>
      </top>
      <bottom style="thin">
        <color theme="5" tint="0.39997558519241921"/>
      </bottom>
      <diagonal/>
    </border>
    <border>
      <left/>
      <right style="thin">
        <color theme="5" tint="0.39997558519241921"/>
      </right>
      <top style="thin">
        <color theme="5" tint="0.39997558519241921"/>
      </top>
      <bottom style="thin">
        <color theme="5" tint="0.39997558519241921"/>
      </bottom>
      <diagonal/>
    </border>
  </borders>
  <cellStyleXfs count="2">
    <xf numFmtId="0" fontId="0" fillId="0" borderId="0">
      <alignment vertical="center"/>
    </xf>
    <xf numFmtId="0" fontId="2" fillId="0" borderId="0"/>
  </cellStyleXfs>
  <cellXfs count="43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right" vertical="center"/>
    </xf>
    <xf numFmtId="0" fontId="3" fillId="3" borderId="2" xfId="1" applyFont="1" applyFill="1" applyBorder="1" applyAlignment="1">
      <alignment horizontal="center"/>
    </xf>
    <xf numFmtId="0" fontId="3" fillId="3" borderId="3" xfId="1" applyFont="1" applyFill="1" applyBorder="1" applyAlignment="1">
      <alignment horizontal="center"/>
    </xf>
    <xf numFmtId="0" fontId="4" fillId="0" borderId="4" xfId="1" applyFont="1" applyBorder="1" applyAlignment="1">
      <alignment horizontal="center" wrapText="1"/>
    </xf>
    <xf numFmtId="0" fontId="4" fillId="0" borderId="6" xfId="1" applyFont="1" applyBorder="1" applyAlignment="1">
      <alignment horizontal="center" wrapText="1"/>
    </xf>
    <xf numFmtId="0" fontId="4" fillId="0" borderId="8" xfId="1" applyFont="1" applyBorder="1" applyAlignment="1">
      <alignment horizontal="center" wrapText="1"/>
    </xf>
    <xf numFmtId="0" fontId="0" fillId="4" borderId="1" xfId="0" applyFill="1" applyBorder="1" applyAlignment="1">
      <alignment horizontal="center" vertical="center"/>
    </xf>
    <xf numFmtId="176" fontId="0" fillId="0" borderId="1" xfId="0" applyNumberFormat="1" applyBorder="1" applyAlignment="1">
      <alignment horizontal="right" vertical="center"/>
    </xf>
    <xf numFmtId="0" fontId="0" fillId="0" borderId="1" xfId="0" applyBorder="1">
      <alignment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4" borderId="12" xfId="0" applyFill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left" vertical="center"/>
    </xf>
    <xf numFmtId="0" fontId="5" fillId="0" borderId="0" xfId="0" applyFont="1">
      <alignment vertical="center"/>
    </xf>
    <xf numFmtId="0" fontId="0" fillId="0" borderId="0" xfId="0" applyAlignment="1">
      <alignment horizontal="right" vertical="center"/>
    </xf>
    <xf numFmtId="0" fontId="3" fillId="5" borderId="14" xfId="1" applyFont="1" applyFill="1" applyBorder="1" applyAlignment="1">
      <alignment horizontal="center"/>
    </xf>
    <xf numFmtId="0" fontId="3" fillId="5" borderId="15" xfId="1" applyFont="1" applyFill="1" applyBorder="1" applyAlignment="1">
      <alignment horizontal="center"/>
    </xf>
    <xf numFmtId="0" fontId="3" fillId="5" borderId="16" xfId="1" applyFont="1" applyFill="1" applyBorder="1" applyAlignment="1">
      <alignment horizontal="center"/>
    </xf>
    <xf numFmtId="0" fontId="6" fillId="0" borderId="1" xfId="1" applyFont="1" applyBorder="1" applyAlignment="1">
      <alignment horizontal="center"/>
    </xf>
    <xf numFmtId="0" fontId="7" fillId="0" borderId="1" xfId="1" applyFont="1" applyBorder="1" applyAlignment="1">
      <alignment horizontal="center" wrapText="1"/>
    </xf>
    <xf numFmtId="0" fontId="0" fillId="0" borderId="0" xfId="0" applyAlignment="1">
      <alignment horizontal="left" vertical="center"/>
    </xf>
    <xf numFmtId="0" fontId="4" fillId="0" borderId="4" xfId="1" applyFont="1" applyBorder="1" applyAlignment="1" applyProtection="1">
      <alignment horizontal="right" wrapText="1"/>
      <protection locked="0"/>
    </xf>
    <xf numFmtId="0" fontId="4" fillId="0" borderId="5" xfId="1" applyFont="1" applyBorder="1" applyAlignment="1" applyProtection="1">
      <alignment horizontal="right" wrapText="1"/>
      <protection locked="0"/>
    </xf>
    <xf numFmtId="0" fontId="4" fillId="0" borderId="6" xfId="1" applyFont="1" applyBorder="1" applyAlignment="1" applyProtection="1">
      <alignment horizontal="right" wrapText="1"/>
      <protection locked="0"/>
    </xf>
    <xf numFmtId="0" fontId="4" fillId="0" borderId="7" xfId="1" applyFont="1" applyBorder="1" applyAlignment="1" applyProtection="1">
      <alignment horizontal="right" wrapText="1"/>
      <protection locked="0"/>
    </xf>
    <xf numFmtId="0" fontId="4" fillId="0" borderId="8" xfId="1" applyFont="1" applyBorder="1" applyAlignment="1" applyProtection="1">
      <alignment horizontal="right" wrapText="1"/>
      <protection locked="0"/>
    </xf>
    <xf numFmtId="0" fontId="4" fillId="0" borderId="9" xfId="1" applyFont="1" applyBorder="1" applyAlignment="1" applyProtection="1">
      <alignment horizontal="right" wrapText="1"/>
      <protection locked="0"/>
    </xf>
    <xf numFmtId="0" fontId="0" fillId="0" borderId="0" xfId="0" pivotButton="1">
      <alignment vertical="center"/>
    </xf>
    <xf numFmtId="176" fontId="0" fillId="0" borderId="0" xfId="0" applyNumberFormat="1">
      <alignment vertical="center"/>
    </xf>
    <xf numFmtId="177" fontId="4" fillId="0" borderId="14" xfId="1" applyNumberFormat="1" applyFont="1" applyBorder="1" applyAlignment="1">
      <alignment horizontal="center" wrapText="1"/>
    </xf>
    <xf numFmtId="177" fontId="4" fillId="0" borderId="15" xfId="1" applyNumberFormat="1" applyFont="1" applyBorder="1" applyAlignment="1">
      <alignment horizontal="center" wrapText="1"/>
    </xf>
    <xf numFmtId="177" fontId="4" fillId="0" borderId="17" xfId="1" applyNumberFormat="1" applyFont="1" applyBorder="1" applyAlignment="1">
      <alignment horizontal="center" wrapText="1"/>
    </xf>
    <xf numFmtId="177" fontId="4" fillId="0" borderId="18" xfId="1" applyNumberFormat="1" applyFont="1" applyBorder="1" applyAlignment="1">
      <alignment horizontal="center" wrapText="1"/>
    </xf>
    <xf numFmtId="178" fontId="4" fillId="0" borderId="15" xfId="1" applyNumberFormat="1" applyFont="1" applyFill="1" applyBorder="1" applyAlignment="1">
      <alignment horizontal="center" wrapText="1"/>
    </xf>
    <xf numFmtId="178" fontId="4" fillId="0" borderId="16" xfId="1" applyNumberFormat="1" applyFont="1" applyFill="1" applyBorder="1" applyAlignment="1">
      <alignment horizontal="center" wrapText="1"/>
    </xf>
    <xf numFmtId="178" fontId="4" fillId="0" borderId="18" xfId="1" applyNumberFormat="1" applyFont="1" applyFill="1" applyBorder="1" applyAlignment="1">
      <alignment horizontal="center" wrapText="1"/>
    </xf>
    <xf numFmtId="178" fontId="4" fillId="0" borderId="19" xfId="1" applyNumberFormat="1" applyFont="1" applyFill="1" applyBorder="1" applyAlignment="1">
      <alignment horizontal="center" wrapText="1"/>
    </xf>
  </cellXfs>
  <cellStyles count="2">
    <cellStyle name="표준" xfId="0" builtinId="0"/>
    <cellStyle name="표준_분석작업-1" xfId="1" xr:uid="{00000000-0005-0000-0000-000001000000}"/>
  </cellStyles>
  <dxfs count="1">
    <dxf>
      <font>
        <b/>
        <i/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학과별 성적 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'기타작업-1'!$C$4</c:f>
              <c:strCache>
                <c:ptCount val="1"/>
                <c:pt idx="0">
                  <c:v>학과성적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movingAvg"/>
            <c:period val="3"/>
            <c:dispRSqr val="0"/>
            <c:dispEq val="0"/>
          </c:trendline>
          <c:cat>
            <c:strRef>
              <c:f>'기타작업-1'!$B$5:$B$8</c:f>
              <c:strCache>
                <c:ptCount val="4"/>
                <c:pt idx="0">
                  <c:v>언론정보학과</c:v>
                </c:pt>
                <c:pt idx="1">
                  <c:v>문예창작과</c:v>
                </c:pt>
                <c:pt idx="2">
                  <c:v>국어국문학과</c:v>
                </c:pt>
                <c:pt idx="3">
                  <c:v>문헌정보학과</c:v>
                </c:pt>
              </c:strCache>
            </c:strRef>
          </c:cat>
          <c:val>
            <c:numRef>
              <c:f>'기타작업-1'!$C$5:$C$8</c:f>
              <c:numCache>
                <c:formatCode>General</c:formatCode>
                <c:ptCount val="4"/>
                <c:pt idx="0">
                  <c:v>85</c:v>
                </c:pt>
                <c:pt idx="1">
                  <c:v>87</c:v>
                </c:pt>
                <c:pt idx="2">
                  <c:v>93</c:v>
                </c:pt>
                <c:pt idx="3">
                  <c:v>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64F-4F55-A64B-56394BE40DDE}"/>
            </c:ext>
          </c:extLst>
        </c:ser>
        <c:ser>
          <c:idx val="1"/>
          <c:order val="1"/>
          <c:tx>
            <c:strRef>
              <c:f>'기타작업-1'!$D$4</c:f>
              <c:strCache>
                <c:ptCount val="1"/>
                <c:pt idx="0">
                  <c:v>어학테스트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'기타작업-1'!$B$5:$B$8</c:f>
              <c:strCache>
                <c:ptCount val="4"/>
                <c:pt idx="0">
                  <c:v>언론정보학과</c:v>
                </c:pt>
                <c:pt idx="1">
                  <c:v>문예창작과</c:v>
                </c:pt>
                <c:pt idx="2">
                  <c:v>국어국문학과</c:v>
                </c:pt>
                <c:pt idx="3">
                  <c:v>문헌정보학과</c:v>
                </c:pt>
              </c:strCache>
            </c:strRef>
          </c:cat>
          <c:val>
            <c:numRef>
              <c:f>'기타작업-1'!$D$5:$D$8</c:f>
              <c:numCache>
                <c:formatCode>General</c:formatCode>
                <c:ptCount val="4"/>
                <c:pt idx="0">
                  <c:v>87</c:v>
                </c:pt>
                <c:pt idx="1">
                  <c:v>88</c:v>
                </c:pt>
                <c:pt idx="2">
                  <c:v>87</c:v>
                </c:pt>
                <c:pt idx="3">
                  <c:v>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64F-4F55-A64B-56394BE40DDE}"/>
            </c:ext>
          </c:extLst>
        </c:ser>
        <c:ser>
          <c:idx val="2"/>
          <c:order val="2"/>
          <c:tx>
            <c:strRef>
              <c:f>'기타작업-1'!$E$4</c:f>
              <c:strCache>
                <c:ptCount val="1"/>
                <c:pt idx="0">
                  <c:v>면접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cene3d>
              <a:camera prst="orthographicFront"/>
              <a:lightRig rig="threePt" dir="t"/>
            </a:scene3d>
            <a:sp3d prstMaterial="matte">
              <a:bevelT w="63500" h="63500" prst="artDeco"/>
              <a:contourClr>
                <a:srgbClr val="000000"/>
              </a:contourClr>
            </a:sp3d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fld id="{C8027309-3247-496A-9A1C-860B3DDFAB81}" type="VALUE">
                      <a:rPr lang="en-US" altLang="ko-KR" sz="1000" b="1" i="0" baseline="0"/>
                      <a:pPr/>
                      <a:t>[값]</a:t>
                    </a:fld>
                    <a:endParaRPr lang="ko-KR" altLang="en-US"/>
                  </a:p>
                </c:rich>
              </c:tx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0-E259-40FA-8B92-C860A34215DD}"/>
                </c:ext>
              </c:extLst>
            </c:dLbl>
            <c:spPr>
              <a:solidFill>
                <a:schemeClr val="lt1"/>
              </a:solidFill>
              <a:ln>
                <a:solidFill>
                  <a:schemeClr val="dk1">
                    <a:lumMod val="25000"/>
                    <a:lumOff val="75000"/>
                  </a:schemeClr>
                </a:solidFill>
              </a:ln>
              <a:effectLst/>
            </c:spPr>
            <c:txPr>
              <a:bodyPr rot="0" spcFirstLastPara="1" vertOverflow="clip" horzOverflow="clip" vert="horz" wrap="square" lIns="36576" tIns="18288" rIns="36576" bIns="18288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ellipse">
                    <a:avLst/>
                  </a:prstGeom>
                  <a:noFill/>
                  <a:ln>
                    <a:noFill/>
                  </a:ln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'기타작업-1'!$B$5:$B$8</c:f>
              <c:strCache>
                <c:ptCount val="4"/>
                <c:pt idx="0">
                  <c:v>언론정보학과</c:v>
                </c:pt>
                <c:pt idx="1">
                  <c:v>문예창작과</c:v>
                </c:pt>
                <c:pt idx="2">
                  <c:v>국어국문학과</c:v>
                </c:pt>
                <c:pt idx="3">
                  <c:v>문헌정보학과</c:v>
                </c:pt>
              </c:strCache>
            </c:strRef>
          </c:cat>
          <c:val>
            <c:numRef>
              <c:f>'기타작업-1'!$E$5:$E$8</c:f>
              <c:numCache>
                <c:formatCode>General</c:formatCode>
                <c:ptCount val="4"/>
                <c:pt idx="0">
                  <c:v>90</c:v>
                </c:pt>
                <c:pt idx="1">
                  <c:v>83</c:v>
                </c:pt>
                <c:pt idx="2">
                  <c:v>81</c:v>
                </c:pt>
                <c:pt idx="3">
                  <c:v>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64F-4F55-A64B-56394BE40D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20"/>
        <c:axId val="479596656"/>
        <c:axId val="476200192"/>
      </c:barChart>
      <c:catAx>
        <c:axId val="47959665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학과명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76200192"/>
        <c:crosses val="autoZero"/>
        <c:auto val="1"/>
        <c:lblAlgn val="ctr"/>
        <c:lblOffset val="100"/>
        <c:noMultiLvlLbl val="0"/>
      </c:catAx>
      <c:valAx>
        <c:axId val="4762001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eaVert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점수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eaVert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79596656"/>
        <c:crosses val="autoZero"/>
        <c:crossBetween val="between"/>
      </c:valAx>
      <c:spPr>
        <a:pattFill prst="pct10">
          <a:fgClr>
            <a:schemeClr val="tx1">
              <a:lumMod val="75000"/>
              <a:lumOff val="25000"/>
            </a:schemeClr>
          </a:fgClr>
          <a:bgClr>
            <a:schemeClr val="bg1"/>
          </a:bgClr>
        </a:patt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>
      <a:outerShdw blurRad="50800" dist="38100" dir="5400000" algn="t" rotWithShape="0">
        <a:prstClr val="black">
          <a:alpha val="40000"/>
        </a:prstClr>
      </a:out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9</xdr:row>
      <xdr:rowOff>0</xdr:rowOff>
    </xdr:from>
    <xdr:to>
      <xdr:col>9</xdr:col>
      <xdr:colOff>0</xdr:colOff>
      <xdr:row>27</xdr:row>
      <xdr:rowOff>0</xdr:rowOff>
    </xdr:to>
    <xdr:graphicFrame macro="">
      <xdr:nvGraphicFramePr>
        <xdr:cNvPr id="4" name="차트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1</xdr:row>
          <xdr:rowOff>0</xdr:rowOff>
        </xdr:from>
        <xdr:to>
          <xdr:col>6</xdr:col>
          <xdr:colOff>0</xdr:colOff>
          <xdr:row>3</xdr:row>
          <xdr:rowOff>0</xdr:rowOff>
        </xdr:to>
        <xdr:sp macro="" textlink="">
          <xdr:nvSpPr>
            <xdr:cNvPr id="2051" name="Button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6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1</xdr:row>
          <xdr:rowOff>0</xdr:rowOff>
        </xdr:from>
        <xdr:to>
          <xdr:col>7</xdr:col>
          <xdr:colOff>0</xdr:colOff>
          <xdr:row>3</xdr:row>
          <xdr:rowOff>0</xdr:rowOff>
        </xdr:to>
        <xdr:sp macro="" textlink="">
          <xdr:nvSpPr>
            <xdr:cNvPr id="2053" name="Button 5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00000000-0008-0000-0600-00000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그래프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449580</xdr:colOff>
          <xdr:row>0</xdr:row>
          <xdr:rowOff>175260</xdr:rowOff>
        </xdr:from>
        <xdr:to>
          <xdr:col>8</xdr:col>
          <xdr:colOff>1021080</xdr:colOff>
          <xdr:row>2</xdr:row>
          <xdr:rowOff>121920</xdr:rowOff>
        </xdr:to>
        <xdr:sp macro="" textlink="">
          <xdr:nvSpPr>
            <xdr:cNvPr id="8193" name="cmd성적입력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7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User" refreshedDate="45713.795579745369" createdVersion="6" refreshedVersion="6" minRefreshableVersion="3" recordCount="35" xr:uid="{00000000-000A-0000-FFFF-FFFF05000000}">
  <cacheSource type="external" connectionId="1"/>
  <cacheFields count="9">
    <cacheField name="학과명" numFmtId="0">
      <sharedItems count="4">
        <s v="중국어과"/>
        <s v="문헌정보학과"/>
        <s v="문예창작과"/>
        <s v="국어국문학과"/>
      </sharedItems>
      <fieldGroup par="8"/>
    </cacheField>
    <cacheField name="성명" numFmtId="0">
      <sharedItems/>
    </cacheField>
    <cacheField name="학년" numFmtId="0">
      <sharedItems containsSemiMixedTypes="0" containsString="0" containsNumber="1" containsInteger="1" minValue="2" maxValue="4" count="3">
        <n v="3"/>
        <n v="2"/>
        <n v="4"/>
      </sharedItems>
    </cacheField>
    <cacheField name="성별" numFmtId="0">
      <sharedItems count="2">
        <s v="남"/>
        <s v="여"/>
      </sharedItems>
    </cacheField>
    <cacheField name="학과성적" numFmtId="0">
      <sharedItems containsSemiMixedTypes="0" containsString="0" containsNumber="1" minValue="79.3" maxValue="99.9" count="14">
        <n v="93.3"/>
        <n v="88.4"/>
        <n v="93.5"/>
        <n v="79.3"/>
        <n v="91.5"/>
        <n v="97.3"/>
        <n v="94"/>
        <n v="86.6"/>
        <n v="97.7"/>
        <n v="87.1"/>
        <n v="91.7"/>
        <n v="81.099999999999994"/>
        <n v="84.6"/>
        <n v="99.9"/>
      </sharedItems>
    </cacheField>
    <cacheField name="어학테스트" numFmtId="0">
      <sharedItems containsSemiMixedTypes="0" containsString="0" containsNumber="1" containsInteger="1" minValue="70" maxValue="99" count="15">
        <n v="70"/>
        <n v="94"/>
        <n v="92"/>
        <n v="95"/>
        <n v="87"/>
        <n v="96"/>
        <n v="97"/>
        <n v="98"/>
        <n v="78"/>
        <n v="91"/>
        <n v="88"/>
        <n v="84"/>
        <n v="79"/>
        <n v="77"/>
        <n v="99"/>
      </sharedItems>
    </cacheField>
    <cacheField name="면접" numFmtId="0">
      <sharedItems containsSemiMixedTypes="0" containsString="0" containsNumber="1" containsInteger="1" minValue="76" maxValue="99" count="12">
        <n v="91"/>
        <n v="97"/>
        <n v="95"/>
        <n v="92"/>
        <n v="76"/>
        <n v="96"/>
        <n v="99"/>
        <n v="82"/>
        <n v="80"/>
        <n v="88"/>
        <n v="87"/>
        <n v="90"/>
      </sharedItems>
    </cacheField>
    <cacheField name="총점" numFmtId="0">
      <sharedItems containsSemiMixedTypes="0" containsString="0" containsNumber="1" minValue="85.15" maxValue="97.15"/>
    </cacheField>
    <cacheField name="학과명2" numFmtId="0" databaseField="0">
      <fieldGroup base="0">
        <discretePr count="4">
          <x v="1"/>
          <x v="0"/>
          <x v="0"/>
          <x v="1"/>
        </discretePr>
        <groupItems count="2">
          <s v="그룹1"/>
          <s v="그룹2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35">
  <r>
    <x v="0"/>
    <s v="정태은"/>
    <x v="0"/>
    <x v="0"/>
    <x v="0"/>
    <x v="0"/>
    <x v="0"/>
    <n v="87.95"/>
  </r>
  <r>
    <x v="1"/>
    <s v="윤민영"/>
    <x v="0"/>
    <x v="0"/>
    <x v="1"/>
    <x v="1"/>
    <x v="1"/>
    <n v="92.1"/>
  </r>
  <r>
    <x v="1"/>
    <s v="홍지연"/>
    <x v="0"/>
    <x v="1"/>
    <x v="0"/>
    <x v="2"/>
    <x v="2"/>
    <n v="93.55"/>
  </r>
  <r>
    <x v="1"/>
    <s v="김경희"/>
    <x v="1"/>
    <x v="1"/>
    <x v="2"/>
    <x v="3"/>
    <x v="3"/>
    <n v="93.35"/>
  </r>
  <r>
    <x v="0"/>
    <s v="김세환"/>
    <x v="1"/>
    <x v="0"/>
    <x v="3"/>
    <x v="4"/>
    <x v="1"/>
    <n v="86.15"/>
  </r>
  <r>
    <x v="0"/>
    <s v="박극준"/>
    <x v="0"/>
    <x v="0"/>
    <x v="4"/>
    <x v="5"/>
    <x v="4"/>
    <n v="87.75"/>
  </r>
  <r>
    <x v="2"/>
    <s v="강흥석"/>
    <x v="1"/>
    <x v="0"/>
    <x v="0"/>
    <x v="6"/>
    <x v="0"/>
    <n v="93.35"/>
  </r>
  <r>
    <x v="3"/>
    <s v="윤여송"/>
    <x v="1"/>
    <x v="0"/>
    <x v="0"/>
    <x v="7"/>
    <x v="3"/>
    <n v="93.85"/>
  </r>
  <r>
    <x v="2"/>
    <s v="김한응"/>
    <x v="0"/>
    <x v="0"/>
    <x v="5"/>
    <x v="6"/>
    <x v="5"/>
    <n v="96.85"/>
  </r>
  <r>
    <x v="2"/>
    <s v="김진영"/>
    <x v="1"/>
    <x v="1"/>
    <x v="1"/>
    <x v="8"/>
    <x v="6"/>
    <n v="89.5"/>
  </r>
  <r>
    <x v="1"/>
    <s v="최금희"/>
    <x v="0"/>
    <x v="1"/>
    <x v="3"/>
    <x v="9"/>
    <x v="5"/>
    <n v="86.65"/>
  </r>
  <r>
    <x v="3"/>
    <s v="최준성"/>
    <x v="0"/>
    <x v="0"/>
    <x v="0"/>
    <x v="9"/>
    <x v="7"/>
    <n v="89.45"/>
  </r>
  <r>
    <x v="3"/>
    <s v="차용숙"/>
    <x v="2"/>
    <x v="1"/>
    <x v="4"/>
    <x v="3"/>
    <x v="8"/>
    <n v="88.75"/>
  </r>
  <r>
    <x v="0"/>
    <s v="이준석"/>
    <x v="0"/>
    <x v="0"/>
    <x v="5"/>
    <x v="8"/>
    <x v="3"/>
    <n v="91.85"/>
  </r>
  <r>
    <x v="2"/>
    <s v="한성현"/>
    <x v="0"/>
    <x v="0"/>
    <x v="4"/>
    <x v="10"/>
    <x v="9"/>
    <n v="89.75"/>
  </r>
  <r>
    <x v="0"/>
    <s v="김경식"/>
    <x v="1"/>
    <x v="0"/>
    <x v="2"/>
    <x v="10"/>
    <x v="10"/>
    <n v="90.45"/>
  </r>
  <r>
    <x v="3"/>
    <s v="정참삼"/>
    <x v="0"/>
    <x v="0"/>
    <x v="1"/>
    <x v="4"/>
    <x v="2"/>
    <n v="90.1"/>
  </r>
  <r>
    <x v="1"/>
    <s v="유근숙"/>
    <x v="1"/>
    <x v="1"/>
    <x v="6"/>
    <x v="10"/>
    <x v="11"/>
    <n v="91.6"/>
  </r>
  <r>
    <x v="3"/>
    <s v="민병철"/>
    <x v="0"/>
    <x v="0"/>
    <x v="2"/>
    <x v="2"/>
    <x v="10"/>
    <n v="91.25"/>
  </r>
  <r>
    <x v="2"/>
    <s v="김기상"/>
    <x v="1"/>
    <x v="0"/>
    <x v="5"/>
    <x v="11"/>
    <x v="3"/>
    <n v="93.05"/>
  </r>
  <r>
    <x v="0"/>
    <s v="최선수"/>
    <x v="1"/>
    <x v="0"/>
    <x v="7"/>
    <x v="8"/>
    <x v="5"/>
    <n v="87.7"/>
  </r>
  <r>
    <x v="2"/>
    <s v="백준걸"/>
    <x v="0"/>
    <x v="1"/>
    <x v="5"/>
    <x v="7"/>
    <x v="7"/>
    <n v="92.85"/>
  </r>
  <r>
    <x v="1"/>
    <s v="이나영"/>
    <x v="1"/>
    <x v="1"/>
    <x v="4"/>
    <x v="7"/>
    <x v="9"/>
    <n v="91.75"/>
  </r>
  <r>
    <x v="0"/>
    <s v="허기상"/>
    <x v="1"/>
    <x v="0"/>
    <x v="6"/>
    <x v="2"/>
    <x v="3"/>
    <n v="93"/>
  </r>
  <r>
    <x v="3"/>
    <s v="박영후"/>
    <x v="1"/>
    <x v="0"/>
    <x v="8"/>
    <x v="10"/>
    <x v="9"/>
    <n v="92.85"/>
  </r>
  <r>
    <x v="3"/>
    <s v="정환홍"/>
    <x v="1"/>
    <x v="1"/>
    <x v="9"/>
    <x v="5"/>
    <x v="0"/>
    <n v="90.05"/>
  </r>
  <r>
    <x v="0"/>
    <s v="박병훈"/>
    <x v="1"/>
    <x v="0"/>
    <x v="1"/>
    <x v="9"/>
    <x v="2"/>
    <n v="90.9"/>
  </r>
  <r>
    <x v="0"/>
    <s v="박상준"/>
    <x v="0"/>
    <x v="0"/>
    <x v="10"/>
    <x v="3"/>
    <x v="9"/>
    <n v="91.25"/>
  </r>
  <r>
    <x v="1"/>
    <s v="최경수"/>
    <x v="1"/>
    <x v="1"/>
    <x v="10"/>
    <x v="5"/>
    <x v="10"/>
    <n v="91.15"/>
  </r>
  <r>
    <x v="2"/>
    <s v="도경민"/>
    <x v="0"/>
    <x v="1"/>
    <x v="11"/>
    <x v="12"/>
    <x v="5"/>
    <n v="85.15"/>
  </r>
  <r>
    <x v="2"/>
    <s v="김수정"/>
    <x v="1"/>
    <x v="1"/>
    <x v="12"/>
    <x v="13"/>
    <x v="5"/>
    <n v="86.5"/>
  </r>
  <r>
    <x v="2"/>
    <s v="이병렬"/>
    <x v="1"/>
    <x v="0"/>
    <x v="13"/>
    <x v="9"/>
    <x v="11"/>
    <n v="95.15"/>
  </r>
  <r>
    <x v="2"/>
    <s v="이영희"/>
    <x v="1"/>
    <x v="1"/>
    <x v="0"/>
    <x v="4"/>
    <x v="2"/>
    <n v="92.55"/>
  </r>
  <r>
    <x v="0"/>
    <s v="최재석"/>
    <x v="1"/>
    <x v="0"/>
    <x v="0"/>
    <x v="1"/>
    <x v="11"/>
    <n v="92.45"/>
  </r>
  <r>
    <x v="3"/>
    <s v="김형섭"/>
    <x v="0"/>
    <x v="0"/>
    <x v="8"/>
    <x v="14"/>
    <x v="2"/>
    <n v="97.1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300-000000000000}" name="피벗 테이블2" cacheId="0" dataOnRows="1" applyNumberFormats="0" applyBorderFormats="0" applyFontFormats="0" applyPatternFormats="0" applyAlignmentFormats="0" applyWidthHeightFormats="1" dataCaption="값" updatedVersion="6" minRefreshableVersion="3" useAutoFormatting="1" itemPrintTitles="1" createdVersion="6" indent="0" compact="0" outline="1" outlineData="1" compactData="0" multipleFieldFilters="0" fieldListSortAscending="1">
  <location ref="B4:G16" firstHeaderRow="1" firstDataRow="2" firstDataCol="3" rowPageCount="1" colPageCount="1"/>
  <pivotFields count="9">
    <pivotField axis="axisRow" compact="0" showAll="0">
      <items count="5">
        <item x="3"/>
        <item x="2"/>
        <item x="1"/>
        <item x="0"/>
        <item t="default"/>
      </items>
    </pivotField>
    <pivotField compact="0" showAll="0"/>
    <pivotField axis="axisPage" compact="0" showAll="0">
      <items count="4">
        <item x="1"/>
        <item x="0"/>
        <item x="2"/>
        <item t="default"/>
      </items>
    </pivotField>
    <pivotField axis="axisCol" compact="0" showAll="0">
      <items count="3">
        <item x="0"/>
        <item x="1"/>
        <item t="default"/>
      </items>
    </pivotField>
    <pivotField dataField="1" compact="0" showAll="0"/>
    <pivotField dataField="1" compact="0" showAll="0"/>
    <pivotField dataField="1" compact="0" showAll="0"/>
    <pivotField compact="0" showAll="0"/>
    <pivotField axis="axisRow" compact="0" showAll="0" defaultSubtotal="0">
      <items count="2">
        <item n="탐구형 학과" sd="0" x="1"/>
        <item n="예술·관습형 학과" sd="0" x="0"/>
      </items>
    </pivotField>
  </pivotFields>
  <rowFields count="3">
    <field x="8"/>
    <field x="0"/>
    <field x="-2"/>
  </rowFields>
  <rowItems count="11">
    <i>
      <x/>
    </i>
    <i r="2">
      <x/>
    </i>
    <i r="2" i="1">
      <x v="1"/>
    </i>
    <i r="2" i="2">
      <x v="2"/>
    </i>
    <i>
      <x v="1"/>
    </i>
    <i r="2">
      <x/>
    </i>
    <i r="2" i="1">
      <x v="1"/>
    </i>
    <i r="2" i="2">
      <x v="2"/>
    </i>
    <i t="grand">
      <x/>
    </i>
    <i t="grand" i="1">
      <x/>
    </i>
    <i t="grand" i="2">
      <x/>
    </i>
  </rowItems>
  <colFields count="1">
    <field x="3"/>
  </colFields>
  <colItems count="3">
    <i>
      <x/>
    </i>
    <i>
      <x v="1"/>
    </i>
    <i t="grand">
      <x/>
    </i>
  </colItems>
  <pageFields count="1">
    <pageField fld="2" hier="-1"/>
  </pageFields>
  <dataFields count="3">
    <dataField name="평균 : 학과성적" fld="4" subtotal="average" baseField="8" baseItem="0" numFmtId="176"/>
    <dataField name="평균 : 어학테스트" fld="5" subtotal="average" baseField="8" baseItem="0" numFmtId="176"/>
    <dataField name="평균 : 면접" fld="6" subtotal="average" baseField="8" baseItem="0" numFmtId="176"/>
  </dataFields>
  <pivotTableStyleInfo name="PivotStyleDark3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4" Type="http://schemas.openxmlformats.org/officeDocument/2006/relationships/ctrlProp" Target="../ctrlProps/ctrlProp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B2:H41"/>
  <sheetViews>
    <sheetView topLeftCell="A8" zoomScaleNormal="100" workbookViewId="0">
      <selection activeCell="F29" sqref="F29"/>
    </sheetView>
  </sheetViews>
  <sheetFormatPr defaultRowHeight="17.399999999999999" x14ac:dyDescent="0.4"/>
  <cols>
    <col min="1" max="1" width="2.8984375" customWidth="1"/>
    <col min="2" max="2" width="13" bestFit="1" customWidth="1"/>
    <col min="3" max="3" width="7.09765625" bestFit="1" customWidth="1"/>
    <col min="4" max="4" width="4.69921875" customWidth="1"/>
    <col min="5" max="5" width="5.09765625" customWidth="1"/>
    <col min="7" max="7" width="11" bestFit="1" customWidth="1"/>
    <col min="8" max="8" width="5.69921875" customWidth="1"/>
  </cols>
  <sheetData>
    <row r="2" spans="2:8" x14ac:dyDescent="0.4"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</row>
    <row r="3" spans="2:8" x14ac:dyDescent="0.4">
      <c r="B3" s="2" t="s">
        <v>7</v>
      </c>
      <c r="C3" s="3" t="s">
        <v>8</v>
      </c>
      <c r="D3" s="3">
        <v>3</v>
      </c>
      <c r="E3" s="3" t="s">
        <v>9</v>
      </c>
      <c r="F3" s="4">
        <v>97.3</v>
      </c>
      <c r="G3" s="4">
        <v>97</v>
      </c>
      <c r="H3" s="4">
        <v>96</v>
      </c>
    </row>
    <row r="4" spans="2:8" x14ac:dyDescent="0.4">
      <c r="B4" s="2" t="s">
        <v>7</v>
      </c>
      <c r="C4" s="3" t="s">
        <v>10</v>
      </c>
      <c r="D4" s="3">
        <v>2</v>
      </c>
      <c r="E4" s="3" t="s">
        <v>11</v>
      </c>
      <c r="F4" s="4">
        <v>88.4</v>
      </c>
      <c r="G4" s="4">
        <v>78</v>
      </c>
      <c r="H4" s="4">
        <v>99</v>
      </c>
    </row>
    <row r="5" spans="2:8" x14ac:dyDescent="0.4">
      <c r="B5" s="2" t="s">
        <v>12</v>
      </c>
      <c r="C5" s="3" t="s">
        <v>13</v>
      </c>
      <c r="D5" s="3">
        <v>3</v>
      </c>
      <c r="E5" s="3" t="s">
        <v>11</v>
      </c>
      <c r="F5" s="4">
        <v>79.3</v>
      </c>
      <c r="G5" s="4">
        <v>91</v>
      </c>
      <c r="H5" s="4">
        <v>96</v>
      </c>
    </row>
    <row r="6" spans="2:8" x14ac:dyDescent="0.4">
      <c r="B6" s="2" t="s">
        <v>7</v>
      </c>
      <c r="C6" s="3" t="s">
        <v>14</v>
      </c>
      <c r="D6" s="3">
        <v>3</v>
      </c>
      <c r="E6" s="3" t="s">
        <v>11</v>
      </c>
      <c r="F6" s="4">
        <v>97.3</v>
      </c>
      <c r="G6" s="4">
        <v>98</v>
      </c>
      <c r="H6" s="4">
        <v>82</v>
      </c>
    </row>
    <row r="7" spans="2:8" x14ac:dyDescent="0.4">
      <c r="B7" s="2" t="s">
        <v>12</v>
      </c>
      <c r="C7" s="3" t="s">
        <v>15</v>
      </c>
      <c r="D7" s="3">
        <v>2</v>
      </c>
      <c r="E7" s="3" t="s">
        <v>11</v>
      </c>
      <c r="F7" s="4">
        <v>91.5</v>
      </c>
      <c r="G7" s="4">
        <v>98</v>
      </c>
      <c r="H7" s="4">
        <v>88</v>
      </c>
    </row>
    <row r="8" spans="2:8" x14ac:dyDescent="0.4">
      <c r="B8" s="2" t="s">
        <v>7</v>
      </c>
      <c r="C8" s="3" t="s">
        <v>16</v>
      </c>
      <c r="D8" s="3">
        <v>4</v>
      </c>
      <c r="E8" s="3" t="s">
        <v>9</v>
      </c>
      <c r="F8" s="4">
        <v>81.099999999999994</v>
      </c>
      <c r="G8" s="4">
        <v>82</v>
      </c>
      <c r="H8" s="4">
        <v>82</v>
      </c>
    </row>
    <row r="9" spans="2:8" x14ac:dyDescent="0.4">
      <c r="B9" s="2" t="s">
        <v>12</v>
      </c>
      <c r="C9" s="3" t="s">
        <v>17</v>
      </c>
      <c r="D9" s="3">
        <v>3</v>
      </c>
      <c r="E9" s="3" t="s">
        <v>9</v>
      </c>
      <c r="F9" s="4">
        <v>81.099999999999994</v>
      </c>
      <c r="G9" s="4">
        <v>87</v>
      </c>
      <c r="H9" s="4">
        <v>82</v>
      </c>
    </row>
    <row r="10" spans="2:8" x14ac:dyDescent="0.4">
      <c r="B10" s="2" t="s">
        <v>12</v>
      </c>
      <c r="C10" s="3" t="s">
        <v>18</v>
      </c>
      <c r="D10" s="3">
        <v>2</v>
      </c>
      <c r="E10" s="3" t="s">
        <v>11</v>
      </c>
      <c r="F10" s="4">
        <v>94</v>
      </c>
      <c r="G10" s="4">
        <v>88</v>
      </c>
      <c r="H10" s="4">
        <v>90</v>
      </c>
    </row>
    <row r="11" spans="2:8" x14ac:dyDescent="0.4">
      <c r="B11" s="2" t="s">
        <v>19</v>
      </c>
      <c r="C11" s="3" t="s">
        <v>20</v>
      </c>
      <c r="D11" s="3">
        <v>3</v>
      </c>
      <c r="E11" s="3" t="s">
        <v>9</v>
      </c>
      <c r="F11" s="4">
        <v>93.5</v>
      </c>
      <c r="G11" s="4">
        <v>92</v>
      </c>
      <c r="H11" s="4">
        <v>87</v>
      </c>
    </row>
    <row r="12" spans="2:8" x14ac:dyDescent="0.4">
      <c r="B12" s="2" t="s">
        <v>19</v>
      </c>
      <c r="C12" s="3" t="s">
        <v>21</v>
      </c>
      <c r="D12" s="3">
        <v>3</v>
      </c>
      <c r="E12" s="3" t="s">
        <v>9</v>
      </c>
      <c r="F12" s="4">
        <v>79.3</v>
      </c>
      <c r="G12" s="4">
        <v>78</v>
      </c>
      <c r="H12" s="4">
        <v>69</v>
      </c>
    </row>
    <row r="13" spans="2:8" x14ac:dyDescent="0.4">
      <c r="B13" s="2" t="s">
        <v>22</v>
      </c>
      <c r="C13" s="3" t="s">
        <v>23</v>
      </c>
      <c r="D13" s="3">
        <v>4</v>
      </c>
      <c r="E13" s="3" t="s">
        <v>9</v>
      </c>
      <c r="F13" s="4">
        <v>72.8</v>
      </c>
      <c r="G13" s="4">
        <v>98</v>
      </c>
      <c r="H13" s="4">
        <v>80</v>
      </c>
    </row>
    <row r="14" spans="2:8" x14ac:dyDescent="0.4">
      <c r="B14" s="2" t="s">
        <v>7</v>
      </c>
      <c r="C14" s="3" t="s">
        <v>24</v>
      </c>
      <c r="D14" s="3">
        <v>2</v>
      </c>
      <c r="E14" s="3" t="s">
        <v>11</v>
      </c>
      <c r="F14" s="4">
        <v>72.8</v>
      </c>
      <c r="G14" s="4">
        <v>99</v>
      </c>
      <c r="H14" s="4">
        <v>80</v>
      </c>
    </row>
    <row r="15" spans="2:8" x14ac:dyDescent="0.4">
      <c r="B15" s="2" t="s">
        <v>7</v>
      </c>
      <c r="C15" s="3" t="s">
        <v>25</v>
      </c>
      <c r="D15" s="3">
        <v>2</v>
      </c>
      <c r="E15" s="3" t="s">
        <v>9</v>
      </c>
      <c r="F15" s="4">
        <v>93.3</v>
      </c>
      <c r="G15" s="4">
        <v>97</v>
      </c>
      <c r="H15" s="4">
        <v>91</v>
      </c>
    </row>
    <row r="16" spans="2:8" x14ac:dyDescent="0.4">
      <c r="B16" s="2" t="s">
        <v>19</v>
      </c>
      <c r="C16" s="3" t="s">
        <v>26</v>
      </c>
      <c r="D16" s="3">
        <v>2</v>
      </c>
      <c r="E16" s="3" t="s">
        <v>9</v>
      </c>
      <c r="F16" s="4">
        <v>93.3</v>
      </c>
      <c r="G16" s="4">
        <v>98</v>
      </c>
      <c r="H16" s="4">
        <v>92</v>
      </c>
    </row>
    <row r="17" spans="2:8" x14ac:dyDescent="0.4">
      <c r="B17" s="2" t="s">
        <v>22</v>
      </c>
      <c r="C17" s="3" t="s">
        <v>27</v>
      </c>
      <c r="D17" s="3">
        <v>2</v>
      </c>
      <c r="E17" s="3" t="s">
        <v>9</v>
      </c>
      <c r="F17" s="4">
        <v>94</v>
      </c>
      <c r="G17" s="4">
        <v>92</v>
      </c>
      <c r="H17" s="4">
        <v>89</v>
      </c>
    </row>
    <row r="18" spans="2:8" x14ac:dyDescent="0.4">
      <c r="B18" s="2" t="s">
        <v>19</v>
      </c>
      <c r="C18" s="3" t="s">
        <v>28</v>
      </c>
      <c r="D18" s="3">
        <v>2</v>
      </c>
      <c r="E18" s="3" t="s">
        <v>9</v>
      </c>
      <c r="F18" s="4">
        <v>97.7</v>
      </c>
      <c r="G18" s="4">
        <v>88</v>
      </c>
      <c r="H18" s="4">
        <v>88</v>
      </c>
    </row>
    <row r="19" spans="2:8" x14ac:dyDescent="0.4">
      <c r="B19" s="2" t="s">
        <v>22</v>
      </c>
      <c r="C19" s="3" t="s">
        <v>29</v>
      </c>
      <c r="D19" s="3">
        <v>3</v>
      </c>
      <c r="E19" s="3" t="s">
        <v>9</v>
      </c>
      <c r="F19" s="4">
        <v>97.3</v>
      </c>
      <c r="G19" s="4">
        <v>78</v>
      </c>
      <c r="H19" s="4">
        <v>92</v>
      </c>
    </row>
    <row r="20" spans="2:8" x14ac:dyDescent="0.4">
      <c r="B20" s="2" t="s">
        <v>7</v>
      </c>
      <c r="C20" s="3" t="s">
        <v>30</v>
      </c>
      <c r="D20" s="3">
        <v>3</v>
      </c>
      <c r="E20" s="3" t="s">
        <v>9</v>
      </c>
      <c r="F20" s="4">
        <v>91.5</v>
      </c>
      <c r="G20" s="4">
        <v>88</v>
      </c>
      <c r="H20" s="4">
        <v>88</v>
      </c>
    </row>
    <row r="21" spans="2:8" x14ac:dyDescent="0.4">
      <c r="B21" s="2" t="s">
        <v>12</v>
      </c>
      <c r="C21" s="3" t="s">
        <v>31</v>
      </c>
      <c r="D21" s="3">
        <v>2</v>
      </c>
      <c r="E21" s="3" t="s">
        <v>11</v>
      </c>
      <c r="F21" s="4">
        <v>93.5</v>
      </c>
      <c r="G21" s="4">
        <v>95</v>
      </c>
      <c r="H21" s="4">
        <v>92</v>
      </c>
    </row>
    <row r="22" spans="2:8" x14ac:dyDescent="0.4">
      <c r="B22" s="2" t="s">
        <v>22</v>
      </c>
      <c r="C22" s="3" t="s">
        <v>32</v>
      </c>
      <c r="D22" s="3">
        <v>2</v>
      </c>
      <c r="E22" s="3" t="s">
        <v>9</v>
      </c>
      <c r="F22" s="4">
        <v>79.3</v>
      </c>
      <c r="G22" s="4">
        <v>87</v>
      </c>
      <c r="H22" s="4">
        <v>97</v>
      </c>
    </row>
    <row r="23" spans="2:8" x14ac:dyDescent="0.4">
      <c r="B23" s="2" t="s">
        <v>19</v>
      </c>
      <c r="C23" s="3" t="s">
        <v>33</v>
      </c>
      <c r="D23" s="3">
        <v>3</v>
      </c>
      <c r="E23" s="3" t="s">
        <v>9</v>
      </c>
      <c r="F23" s="4">
        <v>88.4</v>
      </c>
      <c r="G23" s="4">
        <v>87</v>
      </c>
      <c r="H23" s="4">
        <v>95</v>
      </c>
    </row>
    <row r="24" spans="2:8" x14ac:dyDescent="0.4">
      <c r="B24" s="2" t="s">
        <v>22</v>
      </c>
      <c r="C24" s="3" t="s">
        <v>34</v>
      </c>
      <c r="D24" s="3">
        <v>2</v>
      </c>
      <c r="E24" s="3" t="s">
        <v>9</v>
      </c>
      <c r="F24" s="4">
        <v>88.4</v>
      </c>
      <c r="G24" s="4">
        <v>91</v>
      </c>
      <c r="H24" s="4">
        <v>95</v>
      </c>
    </row>
    <row r="25" spans="2:8" x14ac:dyDescent="0.4">
      <c r="B25" s="2" t="s">
        <v>22</v>
      </c>
      <c r="C25" s="3" t="s">
        <v>35</v>
      </c>
      <c r="D25" s="3">
        <v>3</v>
      </c>
      <c r="E25" s="3" t="s">
        <v>9</v>
      </c>
      <c r="F25" s="4">
        <v>91.7</v>
      </c>
      <c r="G25" s="4">
        <v>95</v>
      </c>
      <c r="H25" s="4">
        <v>88</v>
      </c>
    </row>
    <row r="26" spans="2:8" x14ac:dyDescent="0.4">
      <c r="B26" s="2" t="s">
        <v>22</v>
      </c>
      <c r="C26" s="3" t="s">
        <v>36</v>
      </c>
      <c r="D26" s="3">
        <v>2</v>
      </c>
      <c r="E26" s="3" t="s">
        <v>9</v>
      </c>
      <c r="F26" s="4">
        <v>93.3</v>
      </c>
      <c r="G26" s="4">
        <v>94</v>
      </c>
      <c r="H26" s="4">
        <v>79</v>
      </c>
    </row>
    <row r="27" spans="2:8" x14ac:dyDescent="0.4">
      <c r="B27" s="2" t="s">
        <v>19</v>
      </c>
      <c r="C27" s="3" t="s">
        <v>37</v>
      </c>
      <c r="D27" s="3">
        <v>3</v>
      </c>
      <c r="E27" s="3" t="s">
        <v>9</v>
      </c>
      <c r="F27" s="4">
        <v>97.7</v>
      </c>
      <c r="G27" s="4">
        <v>99</v>
      </c>
      <c r="H27" s="4">
        <v>95</v>
      </c>
    </row>
    <row r="29" spans="2:8" x14ac:dyDescent="0.4">
      <c r="B29" s="26" t="s">
        <v>75</v>
      </c>
    </row>
    <row r="30" spans="2:8" x14ac:dyDescent="0.4">
      <c r="B30" t="b">
        <f>AND(OR(B3="문예창작과",B3="문헌정보학과"),COUNTIF(F3:H3,"&gt;=80")=3)</f>
        <v>1</v>
      </c>
    </row>
    <row r="32" spans="2:8" x14ac:dyDescent="0.4">
      <c r="B32" s="1" t="s">
        <v>0</v>
      </c>
      <c r="C32" s="1" t="s">
        <v>1</v>
      </c>
      <c r="D32" s="1" t="s">
        <v>2</v>
      </c>
      <c r="E32" s="1" t="s">
        <v>3</v>
      </c>
      <c r="F32" s="1" t="s">
        <v>4</v>
      </c>
      <c r="G32" s="1" t="s">
        <v>5</v>
      </c>
      <c r="H32" s="1" t="s">
        <v>6</v>
      </c>
    </row>
    <row r="33" spans="2:8" x14ac:dyDescent="0.4">
      <c r="B33" s="2" t="s">
        <v>7</v>
      </c>
      <c r="C33" s="3" t="s">
        <v>8</v>
      </c>
      <c r="D33" s="3">
        <v>3</v>
      </c>
      <c r="E33" s="3" t="s">
        <v>9</v>
      </c>
      <c r="F33" s="4">
        <v>97.3</v>
      </c>
      <c r="G33" s="4">
        <v>97</v>
      </c>
      <c r="H33" s="4">
        <v>96</v>
      </c>
    </row>
    <row r="34" spans="2:8" x14ac:dyDescent="0.4">
      <c r="B34" s="2" t="s">
        <v>7</v>
      </c>
      <c r="C34" s="3" t="s">
        <v>14</v>
      </c>
      <c r="D34" s="3">
        <v>3</v>
      </c>
      <c r="E34" s="3" t="s">
        <v>11</v>
      </c>
      <c r="F34" s="4">
        <v>97.3</v>
      </c>
      <c r="G34" s="4">
        <v>98</v>
      </c>
      <c r="H34" s="4">
        <v>82</v>
      </c>
    </row>
    <row r="35" spans="2:8" x14ac:dyDescent="0.4">
      <c r="B35" s="2" t="s">
        <v>12</v>
      </c>
      <c r="C35" s="3" t="s">
        <v>15</v>
      </c>
      <c r="D35" s="3">
        <v>2</v>
      </c>
      <c r="E35" s="3" t="s">
        <v>11</v>
      </c>
      <c r="F35" s="4">
        <v>91.5</v>
      </c>
      <c r="G35" s="4">
        <v>98</v>
      </c>
      <c r="H35" s="4">
        <v>88</v>
      </c>
    </row>
    <row r="36" spans="2:8" x14ac:dyDescent="0.4">
      <c r="B36" s="2" t="s">
        <v>7</v>
      </c>
      <c r="C36" s="3" t="s">
        <v>16</v>
      </c>
      <c r="D36" s="3">
        <v>4</v>
      </c>
      <c r="E36" s="3" t="s">
        <v>9</v>
      </c>
      <c r="F36" s="4">
        <v>81.099999999999994</v>
      </c>
      <c r="G36" s="4">
        <v>82</v>
      </c>
      <c r="H36" s="4">
        <v>82</v>
      </c>
    </row>
    <row r="37" spans="2:8" x14ac:dyDescent="0.4">
      <c r="B37" s="2" t="s">
        <v>12</v>
      </c>
      <c r="C37" s="3" t="s">
        <v>17</v>
      </c>
      <c r="D37" s="3">
        <v>3</v>
      </c>
      <c r="E37" s="3" t="s">
        <v>9</v>
      </c>
      <c r="F37" s="4">
        <v>81.099999999999994</v>
      </c>
      <c r="G37" s="4">
        <v>87</v>
      </c>
      <c r="H37" s="4">
        <v>82</v>
      </c>
    </row>
    <row r="38" spans="2:8" x14ac:dyDescent="0.4">
      <c r="B38" s="2" t="s">
        <v>12</v>
      </c>
      <c r="C38" s="3" t="s">
        <v>18</v>
      </c>
      <c r="D38" s="3">
        <v>2</v>
      </c>
      <c r="E38" s="3" t="s">
        <v>11</v>
      </c>
      <c r="F38" s="4">
        <v>94</v>
      </c>
      <c r="G38" s="4">
        <v>88</v>
      </c>
      <c r="H38" s="4">
        <v>90</v>
      </c>
    </row>
    <row r="39" spans="2:8" x14ac:dyDescent="0.4">
      <c r="B39" s="2" t="s">
        <v>7</v>
      </c>
      <c r="C39" s="3" t="s">
        <v>25</v>
      </c>
      <c r="D39" s="3">
        <v>2</v>
      </c>
      <c r="E39" s="3" t="s">
        <v>9</v>
      </c>
      <c r="F39" s="4">
        <v>93.3</v>
      </c>
      <c r="G39" s="4">
        <v>97</v>
      </c>
      <c r="H39" s="4">
        <v>91</v>
      </c>
    </row>
    <row r="40" spans="2:8" x14ac:dyDescent="0.4">
      <c r="B40" s="2" t="s">
        <v>7</v>
      </c>
      <c r="C40" s="3" t="s">
        <v>30</v>
      </c>
      <c r="D40" s="3">
        <v>3</v>
      </c>
      <c r="E40" s="3" t="s">
        <v>9</v>
      </c>
      <c r="F40" s="4">
        <v>91.5</v>
      </c>
      <c r="G40" s="4">
        <v>88</v>
      </c>
      <c r="H40" s="4">
        <v>88</v>
      </c>
    </row>
    <row r="41" spans="2:8" x14ac:dyDescent="0.4">
      <c r="B41" s="2" t="s">
        <v>12</v>
      </c>
      <c r="C41" s="3" t="s">
        <v>31</v>
      </c>
      <c r="D41" s="3">
        <v>2</v>
      </c>
      <c r="E41" s="3" t="s">
        <v>11</v>
      </c>
      <c r="F41" s="4">
        <v>93.5</v>
      </c>
      <c r="G41" s="4">
        <v>95</v>
      </c>
      <c r="H41" s="4">
        <v>92</v>
      </c>
    </row>
  </sheetData>
  <phoneticPr fontId="1" type="noConversion"/>
  <conditionalFormatting sqref="B3:H27">
    <cfRule type="expression" dxfId="0" priority="1">
      <formula>AND($E3="남",$H3&gt;=LARGE($H$3:$H$27,10))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/>
  <dimension ref="B2:I28"/>
  <sheetViews>
    <sheetView view="pageBreakPreview" zoomScale="60" zoomScaleNormal="100" workbookViewId="0">
      <selection activeCell="G6" sqref="G6"/>
    </sheetView>
  </sheetViews>
  <sheetFormatPr defaultRowHeight="17.399999999999999" x14ac:dyDescent="0.4"/>
  <cols>
    <col min="1" max="1" width="4.19921875" customWidth="1"/>
    <col min="2" max="2" width="13" bestFit="1" customWidth="1"/>
    <col min="3" max="5" width="7.3984375" customWidth="1"/>
    <col min="6" max="6" width="10.19921875" customWidth="1"/>
    <col min="7" max="7" width="12.09765625" customWidth="1"/>
    <col min="8" max="8" width="7.3984375" customWidth="1"/>
    <col min="9" max="9" width="8.3984375" customWidth="1"/>
  </cols>
  <sheetData>
    <row r="2" spans="2:9" x14ac:dyDescent="0.4">
      <c r="B2" s="5" t="s">
        <v>0</v>
      </c>
      <c r="C2" s="5" t="s">
        <v>1</v>
      </c>
      <c r="D2" s="5" t="s">
        <v>2</v>
      </c>
      <c r="E2" s="5" t="s">
        <v>3</v>
      </c>
      <c r="F2" s="5" t="s">
        <v>4</v>
      </c>
      <c r="G2" s="5" t="s">
        <v>5</v>
      </c>
      <c r="H2" s="5" t="s">
        <v>6</v>
      </c>
      <c r="I2" s="6" t="s">
        <v>38</v>
      </c>
    </row>
    <row r="3" spans="2:9" x14ac:dyDescent="0.4">
      <c r="B3" s="7" t="s">
        <v>19</v>
      </c>
      <c r="C3" s="7" t="s">
        <v>21</v>
      </c>
      <c r="D3" s="7">
        <v>3</v>
      </c>
      <c r="E3" s="7" t="s">
        <v>9</v>
      </c>
      <c r="F3" s="27">
        <v>79.3</v>
      </c>
      <c r="G3" s="27">
        <v>78</v>
      </c>
      <c r="H3" s="27">
        <v>69</v>
      </c>
      <c r="I3" s="28">
        <v>75.95</v>
      </c>
    </row>
    <row r="4" spans="2:9" x14ac:dyDescent="0.4">
      <c r="B4" s="8" t="s">
        <v>19</v>
      </c>
      <c r="C4" s="8" t="s">
        <v>39</v>
      </c>
      <c r="D4" s="8">
        <v>2</v>
      </c>
      <c r="E4" s="8" t="s">
        <v>11</v>
      </c>
      <c r="F4" s="29">
        <v>97.3</v>
      </c>
      <c r="G4" s="29">
        <v>62</v>
      </c>
      <c r="H4" s="29">
        <v>77</v>
      </c>
      <c r="I4" s="30">
        <v>84.15</v>
      </c>
    </row>
    <row r="5" spans="2:9" x14ac:dyDescent="0.4">
      <c r="B5" s="8" t="s">
        <v>7</v>
      </c>
      <c r="C5" s="8" t="s">
        <v>16</v>
      </c>
      <c r="D5" s="8">
        <v>4</v>
      </c>
      <c r="E5" s="8" t="s">
        <v>9</v>
      </c>
      <c r="F5" s="29">
        <v>81.099999999999994</v>
      </c>
      <c r="G5" s="29">
        <v>82</v>
      </c>
      <c r="H5" s="29">
        <v>82</v>
      </c>
      <c r="I5" s="30">
        <v>81.55</v>
      </c>
    </row>
    <row r="6" spans="2:9" x14ac:dyDescent="0.4">
      <c r="B6" s="8" t="s">
        <v>12</v>
      </c>
      <c r="C6" s="8" t="s">
        <v>17</v>
      </c>
      <c r="D6" s="8">
        <v>3</v>
      </c>
      <c r="E6" s="8" t="s">
        <v>9</v>
      </c>
      <c r="F6" s="29">
        <v>81.099999999999994</v>
      </c>
      <c r="G6" s="29">
        <v>87</v>
      </c>
      <c r="H6" s="29">
        <v>82</v>
      </c>
      <c r="I6" s="30">
        <v>82.55</v>
      </c>
    </row>
    <row r="7" spans="2:9" x14ac:dyDescent="0.4">
      <c r="B7" s="8" t="s">
        <v>22</v>
      </c>
      <c r="C7" s="8" t="s">
        <v>23</v>
      </c>
      <c r="D7" s="8">
        <v>4</v>
      </c>
      <c r="E7" s="8" t="s">
        <v>9</v>
      </c>
      <c r="F7" s="29">
        <v>72.8</v>
      </c>
      <c r="G7" s="29">
        <v>98</v>
      </c>
      <c r="H7" s="29">
        <v>80</v>
      </c>
      <c r="I7" s="30">
        <v>80</v>
      </c>
    </row>
    <row r="8" spans="2:9" x14ac:dyDescent="0.4">
      <c r="B8" s="8" t="s">
        <v>7</v>
      </c>
      <c r="C8" s="8" t="s">
        <v>24</v>
      </c>
      <c r="D8" s="8">
        <v>2</v>
      </c>
      <c r="E8" s="8" t="s">
        <v>11</v>
      </c>
      <c r="F8" s="29">
        <v>72.8</v>
      </c>
      <c r="G8" s="29">
        <v>99</v>
      </c>
      <c r="H8" s="29">
        <v>80</v>
      </c>
      <c r="I8" s="30">
        <v>80.2</v>
      </c>
    </row>
    <row r="9" spans="2:9" x14ac:dyDescent="0.4">
      <c r="B9" s="8" t="s">
        <v>22</v>
      </c>
      <c r="C9" s="8" t="s">
        <v>40</v>
      </c>
      <c r="D9" s="8">
        <v>3</v>
      </c>
      <c r="E9" s="8" t="s">
        <v>9</v>
      </c>
      <c r="F9" s="29">
        <v>93.3</v>
      </c>
      <c r="G9" s="29">
        <v>70</v>
      </c>
      <c r="H9" s="29">
        <v>91</v>
      </c>
      <c r="I9" s="30">
        <v>87.95</v>
      </c>
    </row>
    <row r="10" spans="2:9" x14ac:dyDescent="0.4">
      <c r="B10" s="8" t="s">
        <v>7</v>
      </c>
      <c r="C10" s="8" t="s">
        <v>41</v>
      </c>
      <c r="D10" s="8">
        <v>2</v>
      </c>
      <c r="E10" s="8" t="s">
        <v>11</v>
      </c>
      <c r="F10" s="29">
        <v>69.099999999999994</v>
      </c>
      <c r="G10" s="29">
        <v>94</v>
      </c>
      <c r="H10" s="29">
        <v>92</v>
      </c>
      <c r="I10" s="30">
        <v>80.95</v>
      </c>
    </row>
    <row r="11" spans="2:9" x14ac:dyDescent="0.4">
      <c r="B11" s="8" t="s">
        <v>12</v>
      </c>
      <c r="C11" s="8" t="s">
        <v>42</v>
      </c>
      <c r="D11" s="8">
        <v>3</v>
      </c>
      <c r="E11" s="8" t="s">
        <v>9</v>
      </c>
      <c r="F11" s="29">
        <v>88.4</v>
      </c>
      <c r="G11" s="29">
        <v>94</v>
      </c>
      <c r="H11" s="29">
        <v>97</v>
      </c>
      <c r="I11" s="30">
        <v>92.1</v>
      </c>
    </row>
    <row r="12" spans="2:9" x14ac:dyDescent="0.4">
      <c r="B12" s="8" t="s">
        <v>22</v>
      </c>
      <c r="C12" s="8" t="s">
        <v>43</v>
      </c>
      <c r="D12" s="8">
        <v>2</v>
      </c>
      <c r="E12" s="8" t="s">
        <v>9</v>
      </c>
      <c r="F12" s="29">
        <v>86.6</v>
      </c>
      <c r="G12" s="29">
        <v>78</v>
      </c>
      <c r="H12" s="29">
        <v>96</v>
      </c>
      <c r="I12" s="30">
        <v>87.7</v>
      </c>
    </row>
    <row r="13" spans="2:9" x14ac:dyDescent="0.4">
      <c r="B13" s="8" t="s">
        <v>7</v>
      </c>
      <c r="C13" s="8" t="s">
        <v>14</v>
      </c>
      <c r="D13" s="8">
        <v>3</v>
      </c>
      <c r="E13" s="8" t="s">
        <v>11</v>
      </c>
      <c r="F13" s="29">
        <v>97.3</v>
      </c>
      <c r="G13" s="29">
        <v>98</v>
      </c>
      <c r="H13" s="29">
        <v>82</v>
      </c>
      <c r="I13" s="30">
        <v>92.85</v>
      </c>
    </row>
    <row r="14" spans="2:9" x14ac:dyDescent="0.4">
      <c r="B14" s="8" t="s">
        <v>12</v>
      </c>
      <c r="C14" s="8" t="s">
        <v>15</v>
      </c>
      <c r="D14" s="8">
        <v>2</v>
      </c>
      <c r="E14" s="8" t="s">
        <v>11</v>
      </c>
      <c r="F14" s="29">
        <v>91.5</v>
      </c>
      <c r="G14" s="29">
        <v>98</v>
      </c>
      <c r="H14" s="29">
        <v>88</v>
      </c>
      <c r="I14" s="30">
        <v>91.75</v>
      </c>
    </row>
    <row r="15" spans="2:9" x14ac:dyDescent="0.4">
      <c r="B15" s="8" t="s">
        <v>22</v>
      </c>
      <c r="C15" s="8" t="s">
        <v>27</v>
      </c>
      <c r="D15" s="8">
        <v>2</v>
      </c>
      <c r="E15" s="8" t="s">
        <v>9</v>
      </c>
      <c r="F15" s="29">
        <v>94</v>
      </c>
      <c r="G15" s="29">
        <v>92</v>
      </c>
      <c r="H15" s="29">
        <v>92</v>
      </c>
      <c r="I15" s="30">
        <v>93</v>
      </c>
    </row>
    <row r="16" spans="2:9" x14ac:dyDescent="0.4">
      <c r="B16" s="8" t="s">
        <v>19</v>
      </c>
      <c r="C16" s="8" t="s">
        <v>28</v>
      </c>
      <c r="D16" s="8">
        <v>2</v>
      </c>
      <c r="E16" s="8" t="s">
        <v>9</v>
      </c>
      <c r="F16" s="29">
        <v>97.7</v>
      </c>
      <c r="G16" s="29">
        <v>88</v>
      </c>
      <c r="H16" s="29">
        <v>88</v>
      </c>
      <c r="I16" s="30">
        <v>92.85</v>
      </c>
    </row>
    <row r="17" spans="2:9" x14ac:dyDescent="0.4">
      <c r="B17" s="8" t="s">
        <v>19</v>
      </c>
      <c r="C17" s="8" t="s">
        <v>44</v>
      </c>
      <c r="D17" s="8">
        <v>2</v>
      </c>
      <c r="E17" s="8" t="s">
        <v>11</v>
      </c>
      <c r="F17" s="29">
        <v>87.1</v>
      </c>
      <c r="G17" s="29">
        <v>96</v>
      </c>
      <c r="H17" s="29">
        <v>91</v>
      </c>
      <c r="I17" s="30">
        <v>90.05</v>
      </c>
    </row>
    <row r="18" spans="2:9" x14ac:dyDescent="0.4">
      <c r="B18" s="8" t="s">
        <v>22</v>
      </c>
      <c r="C18" s="8" t="s">
        <v>34</v>
      </c>
      <c r="D18" s="8">
        <v>2</v>
      </c>
      <c r="E18" s="8" t="s">
        <v>9</v>
      </c>
      <c r="F18" s="29">
        <v>88.4</v>
      </c>
      <c r="G18" s="29">
        <v>91</v>
      </c>
      <c r="H18" s="29">
        <v>95</v>
      </c>
      <c r="I18" s="30">
        <v>90.9</v>
      </c>
    </row>
    <row r="19" spans="2:9" x14ac:dyDescent="0.4">
      <c r="B19" s="8" t="s">
        <v>22</v>
      </c>
      <c r="C19" s="8" t="s">
        <v>35</v>
      </c>
      <c r="D19" s="8">
        <v>3</v>
      </c>
      <c r="E19" s="8" t="s">
        <v>9</v>
      </c>
      <c r="F19" s="29">
        <v>91.7</v>
      </c>
      <c r="G19" s="29">
        <v>95</v>
      </c>
      <c r="H19" s="29">
        <v>88</v>
      </c>
      <c r="I19" s="30">
        <v>91.25</v>
      </c>
    </row>
    <row r="20" spans="2:9" x14ac:dyDescent="0.4">
      <c r="B20" s="8" t="s">
        <v>12</v>
      </c>
      <c r="C20" s="8" t="s">
        <v>45</v>
      </c>
      <c r="D20" s="8">
        <v>2</v>
      </c>
      <c r="E20" s="8" t="s">
        <v>11</v>
      </c>
      <c r="F20" s="29">
        <v>91.7</v>
      </c>
      <c r="G20" s="29">
        <v>96</v>
      </c>
      <c r="H20" s="29">
        <v>87</v>
      </c>
      <c r="I20" s="30">
        <v>91.15</v>
      </c>
    </row>
    <row r="21" spans="2:9" x14ac:dyDescent="0.4">
      <c r="B21" s="8" t="s">
        <v>7</v>
      </c>
      <c r="C21" s="8" t="s">
        <v>46</v>
      </c>
      <c r="D21" s="8">
        <v>3</v>
      </c>
      <c r="E21" s="8" t="s">
        <v>11</v>
      </c>
      <c r="F21" s="29">
        <v>71.099999999999994</v>
      </c>
      <c r="G21" s="29">
        <v>92</v>
      </c>
      <c r="H21" s="29">
        <v>92</v>
      </c>
      <c r="I21" s="30">
        <v>81.55</v>
      </c>
    </row>
    <row r="22" spans="2:9" x14ac:dyDescent="0.4">
      <c r="B22" s="8" t="s">
        <v>7</v>
      </c>
      <c r="C22" s="8" t="s">
        <v>47</v>
      </c>
      <c r="D22" s="8">
        <v>3</v>
      </c>
      <c r="E22" s="8" t="s">
        <v>11</v>
      </c>
      <c r="F22" s="29">
        <v>81.099999999999994</v>
      </c>
      <c r="G22" s="29">
        <v>79</v>
      </c>
      <c r="H22" s="29">
        <v>96</v>
      </c>
      <c r="I22" s="30">
        <v>85.15</v>
      </c>
    </row>
    <row r="23" spans="2:9" x14ac:dyDescent="0.4">
      <c r="B23" s="8" t="s">
        <v>7</v>
      </c>
      <c r="C23" s="8" t="s">
        <v>48</v>
      </c>
      <c r="D23" s="8">
        <v>2</v>
      </c>
      <c r="E23" s="8" t="s">
        <v>11</v>
      </c>
      <c r="F23" s="29">
        <v>84.6</v>
      </c>
      <c r="G23" s="29">
        <v>77</v>
      </c>
      <c r="H23" s="29">
        <v>96</v>
      </c>
      <c r="I23" s="30">
        <v>86.5</v>
      </c>
    </row>
    <row r="24" spans="2:9" x14ac:dyDescent="0.4">
      <c r="B24" s="8" t="s">
        <v>7</v>
      </c>
      <c r="C24" s="8" t="s">
        <v>49</v>
      </c>
      <c r="D24" s="8">
        <v>3</v>
      </c>
      <c r="E24" s="8" t="s">
        <v>9</v>
      </c>
      <c r="F24" s="29">
        <v>72.8</v>
      </c>
      <c r="G24" s="29">
        <v>95</v>
      </c>
      <c r="H24" s="29">
        <v>91</v>
      </c>
      <c r="I24" s="30">
        <v>82.7</v>
      </c>
    </row>
    <row r="25" spans="2:9" x14ac:dyDescent="0.4">
      <c r="B25" s="8" t="s">
        <v>7</v>
      </c>
      <c r="C25" s="8" t="s">
        <v>50</v>
      </c>
      <c r="D25" s="8">
        <v>2</v>
      </c>
      <c r="E25" s="8" t="s">
        <v>9</v>
      </c>
      <c r="F25" s="29">
        <v>99.9</v>
      </c>
      <c r="G25" s="29">
        <v>91</v>
      </c>
      <c r="H25" s="29">
        <v>90</v>
      </c>
      <c r="I25" s="30">
        <v>95.15</v>
      </c>
    </row>
    <row r="26" spans="2:9" x14ac:dyDescent="0.4">
      <c r="B26" s="8" t="s">
        <v>7</v>
      </c>
      <c r="C26" s="8" t="s">
        <v>51</v>
      </c>
      <c r="D26" s="8">
        <v>2</v>
      </c>
      <c r="E26" s="8" t="s">
        <v>11</v>
      </c>
      <c r="F26" s="29">
        <v>93.3</v>
      </c>
      <c r="G26" s="29">
        <v>87</v>
      </c>
      <c r="H26" s="29">
        <v>95</v>
      </c>
      <c r="I26" s="30">
        <v>92.55</v>
      </c>
    </row>
    <row r="27" spans="2:9" x14ac:dyDescent="0.4">
      <c r="B27" s="8" t="s">
        <v>22</v>
      </c>
      <c r="C27" s="8" t="s">
        <v>36</v>
      </c>
      <c r="D27" s="8">
        <v>2</v>
      </c>
      <c r="E27" s="8" t="s">
        <v>9</v>
      </c>
      <c r="F27" s="29">
        <v>93.3</v>
      </c>
      <c r="G27" s="29">
        <v>94</v>
      </c>
      <c r="H27" s="29">
        <v>90</v>
      </c>
      <c r="I27" s="30">
        <v>92.45</v>
      </c>
    </row>
    <row r="28" spans="2:9" x14ac:dyDescent="0.4">
      <c r="B28" s="9" t="s">
        <v>19</v>
      </c>
      <c r="C28" s="9" t="s">
        <v>37</v>
      </c>
      <c r="D28" s="9">
        <v>3</v>
      </c>
      <c r="E28" s="9" t="s">
        <v>9</v>
      </c>
      <c r="F28" s="31">
        <v>97.7</v>
      </c>
      <c r="G28" s="31">
        <v>99</v>
      </c>
      <c r="H28" s="31">
        <v>95</v>
      </c>
      <c r="I28" s="32">
        <v>97.15</v>
      </c>
    </row>
  </sheetData>
  <sheetProtection sheet="1" objects="1" scenarios="1" formatCells="0"/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4"/>
  <dimension ref="A1:J39"/>
  <sheetViews>
    <sheetView topLeftCell="A7" workbookViewId="0">
      <selection activeCell="K5" sqref="K5"/>
    </sheetView>
  </sheetViews>
  <sheetFormatPr defaultRowHeight="17.399999999999999" x14ac:dyDescent="0.4"/>
  <cols>
    <col min="1" max="1" width="13" bestFit="1" customWidth="1"/>
    <col min="2" max="2" width="7.09765625" bestFit="1" customWidth="1"/>
    <col min="3" max="3" width="9.59765625" bestFit="1" customWidth="1"/>
    <col min="4" max="4" width="6.19921875" customWidth="1"/>
    <col min="6" max="6" width="11" bestFit="1" customWidth="1"/>
    <col min="7" max="7" width="7.09765625" customWidth="1"/>
    <col min="8" max="8" width="7.5" customWidth="1"/>
    <col min="9" max="9" width="21.3984375" bestFit="1" customWidth="1"/>
    <col min="10" max="10" width="17.19921875" bestFit="1" customWidth="1"/>
  </cols>
  <sheetData>
    <row r="1" spans="1:10" x14ac:dyDescent="0.4">
      <c r="A1" t="s">
        <v>52</v>
      </c>
    </row>
    <row r="2" spans="1:10" x14ac:dyDescent="0.4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10" t="s">
        <v>38</v>
      </c>
      <c r="I2" s="10" t="s">
        <v>53</v>
      </c>
      <c r="J2" s="10" t="s">
        <v>54</v>
      </c>
    </row>
    <row r="3" spans="1:10" x14ac:dyDescent="0.4">
      <c r="A3" s="2" t="s">
        <v>55</v>
      </c>
      <c r="B3" s="3" t="s">
        <v>32</v>
      </c>
      <c r="C3" s="3">
        <v>2</v>
      </c>
      <c r="D3" s="3" t="s">
        <v>9</v>
      </c>
      <c r="E3" s="11">
        <v>79.3</v>
      </c>
      <c r="F3" s="4">
        <v>87</v>
      </c>
      <c r="G3" s="4">
        <v>97</v>
      </c>
      <c r="H3" s="3">
        <f>SUMPRODUCT(E3:G3, {0.7,0.2,0.1})</f>
        <v>82.61</v>
      </c>
      <c r="I3" s="3" t="str">
        <f>_xlfn.CONCAT(REPT("★",QUOTIENT(E3,10)),REPT("☆",10-QUOTIENT(E3,10)))</f>
        <v>★★★★★★★☆☆☆</v>
      </c>
      <c r="J3" s="3" t="str" cm="1">
        <f t="array" ref="J3">fn비고(E3,F3,G3,H3)</f>
        <v/>
      </c>
    </row>
    <row r="4" spans="1:10" x14ac:dyDescent="0.4">
      <c r="A4" s="2" t="s">
        <v>55</v>
      </c>
      <c r="B4" s="3" t="s">
        <v>56</v>
      </c>
      <c r="C4" s="3">
        <v>3</v>
      </c>
      <c r="D4" s="3" t="s">
        <v>9</v>
      </c>
      <c r="E4" s="11">
        <v>91.5</v>
      </c>
      <c r="F4" s="4">
        <v>96</v>
      </c>
      <c r="G4" s="4">
        <v>76</v>
      </c>
      <c r="H4" s="3">
        <f>SUMPRODUCT(E4:G4, {0.7,0.2,0.1})</f>
        <v>90.85</v>
      </c>
      <c r="I4" s="3" t="str">
        <f t="shared" ref="I4:I34" si="0">_xlfn.CONCAT(REPT("★",QUOTIENT(E4,10)),REPT("☆",10-QUOTIENT(E4,10)))</f>
        <v>★★★★★★★★★☆</v>
      </c>
      <c r="J4" s="3" t="str" cm="1">
        <f t="array" ref="J4">fn비고(E4,F4,G4,H4)</f>
        <v/>
      </c>
    </row>
    <row r="5" spans="1:10" x14ac:dyDescent="0.4">
      <c r="A5" s="2" t="s">
        <v>7</v>
      </c>
      <c r="B5" s="3" t="s">
        <v>57</v>
      </c>
      <c r="C5" s="3">
        <v>2</v>
      </c>
      <c r="D5" s="3" t="s">
        <v>9</v>
      </c>
      <c r="E5" s="11">
        <v>72.2</v>
      </c>
      <c r="F5" s="4">
        <v>84</v>
      </c>
      <c r="G5" s="4">
        <v>59</v>
      </c>
      <c r="H5" s="3">
        <f>SUMPRODUCT(E5:G5, {0.7,0.2,0.1})</f>
        <v>73.240000000000009</v>
      </c>
      <c r="I5" s="3" t="str">
        <f t="shared" si="0"/>
        <v>★★★★★★★☆☆☆</v>
      </c>
      <c r="J5" s="3" t="str" cm="1">
        <f t="array" ref="J5">fn비고(E5,F5,G5,H5)</f>
        <v/>
      </c>
    </row>
    <row r="6" spans="1:10" x14ac:dyDescent="0.4">
      <c r="A6" s="2" t="s">
        <v>7</v>
      </c>
      <c r="B6" s="3" t="s">
        <v>48</v>
      </c>
      <c r="C6" s="3">
        <v>2</v>
      </c>
      <c r="D6" s="3" t="s">
        <v>11</v>
      </c>
      <c r="E6" s="11">
        <v>84.6</v>
      </c>
      <c r="F6" s="4">
        <v>77</v>
      </c>
      <c r="G6" s="4">
        <v>96</v>
      </c>
      <c r="H6" s="3">
        <f>SUMPRODUCT(E6:G6, {0.7,0.2,0.1})</f>
        <v>84.22</v>
      </c>
      <c r="I6" s="3" t="str">
        <f t="shared" si="0"/>
        <v>★★★★★★★★☆☆</v>
      </c>
      <c r="J6" s="3" t="str" cm="1">
        <f t="array" ref="J6">fn비고(E6,F6,G6,H6)</f>
        <v/>
      </c>
    </row>
    <row r="7" spans="1:10" x14ac:dyDescent="0.4">
      <c r="A7" s="2" t="s">
        <v>19</v>
      </c>
      <c r="B7" s="3" t="s">
        <v>37</v>
      </c>
      <c r="C7" s="3">
        <v>3</v>
      </c>
      <c r="D7" s="3" t="s">
        <v>9</v>
      </c>
      <c r="E7" s="11">
        <v>97.7</v>
      </c>
      <c r="F7" s="4">
        <v>99</v>
      </c>
      <c r="G7" s="4">
        <v>95</v>
      </c>
      <c r="H7" s="3">
        <f>SUMPRODUCT(E7:G7, {0.7,0.2,0.1})</f>
        <v>97.69</v>
      </c>
      <c r="I7" s="3" t="str">
        <f t="shared" si="0"/>
        <v>★★★★★★★★★☆</v>
      </c>
      <c r="J7" s="3" t="str" cm="1">
        <f t="array" ref="J7">fn비고(E7,F7,G7,H7)</f>
        <v>성적장학금대상자</v>
      </c>
    </row>
    <row r="8" spans="1:10" x14ac:dyDescent="0.4">
      <c r="A8" s="2" t="s">
        <v>7</v>
      </c>
      <c r="B8" s="3" t="s">
        <v>49</v>
      </c>
      <c r="C8" s="3">
        <v>3</v>
      </c>
      <c r="D8" s="3" t="s">
        <v>9</v>
      </c>
      <c r="E8" s="11">
        <v>72.8</v>
      </c>
      <c r="F8" s="4">
        <v>95</v>
      </c>
      <c r="G8" s="4">
        <v>91</v>
      </c>
      <c r="H8" s="3">
        <f>SUMPRODUCT(E8:G8, {0.7,0.2,0.1})</f>
        <v>79.059999999999988</v>
      </c>
      <c r="I8" s="3" t="str">
        <f t="shared" si="0"/>
        <v>★★★★★★★☆☆☆</v>
      </c>
      <c r="J8" s="3" t="str" cm="1">
        <f t="array" ref="J8">fn비고(E8,F8,G8,H8)</f>
        <v/>
      </c>
    </row>
    <row r="9" spans="1:10" x14ac:dyDescent="0.4">
      <c r="A9" s="2" t="s">
        <v>19</v>
      </c>
      <c r="B9" s="3" t="s">
        <v>28</v>
      </c>
      <c r="C9" s="3">
        <v>2</v>
      </c>
      <c r="D9" s="3" t="s">
        <v>9</v>
      </c>
      <c r="E9" s="11">
        <v>97.7</v>
      </c>
      <c r="F9" s="4">
        <v>88</v>
      </c>
      <c r="G9" s="4">
        <v>88</v>
      </c>
      <c r="H9" s="3">
        <f>SUMPRODUCT(E9:G9, {0.7,0.2,0.1})</f>
        <v>94.79</v>
      </c>
      <c r="I9" s="3" t="str">
        <f t="shared" si="0"/>
        <v>★★★★★★★★★☆</v>
      </c>
      <c r="J9" s="3" t="str" cm="1">
        <f t="array" ref="J9">fn비고(E9,F9,G9,H9)</f>
        <v/>
      </c>
    </row>
    <row r="10" spans="1:10" x14ac:dyDescent="0.4">
      <c r="A10" s="2" t="s">
        <v>7</v>
      </c>
      <c r="B10" s="3" t="s">
        <v>46</v>
      </c>
      <c r="C10" s="3">
        <v>3</v>
      </c>
      <c r="D10" s="3" t="s">
        <v>11</v>
      </c>
      <c r="E10" s="11">
        <v>75.2</v>
      </c>
      <c r="F10" s="4">
        <v>92</v>
      </c>
      <c r="G10" s="4">
        <v>52</v>
      </c>
      <c r="H10" s="3">
        <f>SUMPRODUCT(E10:G10, {0.7,0.2,0.1})</f>
        <v>76.240000000000009</v>
      </c>
      <c r="I10" s="3" t="str">
        <f t="shared" si="0"/>
        <v>★★★★★★★☆☆☆</v>
      </c>
      <c r="J10" s="3" t="str" cm="1">
        <f t="array" ref="J10">fn비고(E10,F10,G10,H10)</f>
        <v/>
      </c>
    </row>
    <row r="11" spans="1:10" x14ac:dyDescent="0.4">
      <c r="A11" s="2" t="s">
        <v>7</v>
      </c>
      <c r="B11" s="3" t="s">
        <v>47</v>
      </c>
      <c r="C11" s="3">
        <v>3</v>
      </c>
      <c r="D11" s="3" t="s">
        <v>11</v>
      </c>
      <c r="E11" s="11">
        <v>81.099999999999994</v>
      </c>
      <c r="F11" s="4">
        <v>79</v>
      </c>
      <c r="G11" s="4">
        <v>96</v>
      </c>
      <c r="H11" s="3">
        <f>SUMPRODUCT(E11:G11, {0.7,0.2,0.1})</f>
        <v>82.169999999999987</v>
      </c>
      <c r="I11" s="3" t="str">
        <f t="shared" si="0"/>
        <v>★★★★★★★★☆☆</v>
      </c>
      <c r="J11" s="3" t="str" cm="1">
        <f t="array" ref="J11">fn비고(E11,F11,G11,H11)</f>
        <v/>
      </c>
    </row>
    <row r="12" spans="1:10" x14ac:dyDescent="0.4">
      <c r="A12" s="2" t="s">
        <v>7</v>
      </c>
      <c r="B12" s="3" t="s">
        <v>8</v>
      </c>
      <c r="C12" s="3">
        <v>3</v>
      </c>
      <c r="D12" s="3" t="s">
        <v>9</v>
      </c>
      <c r="E12" s="11">
        <v>97.3</v>
      </c>
      <c r="F12" s="4">
        <v>97</v>
      </c>
      <c r="G12" s="4">
        <v>96</v>
      </c>
      <c r="H12" s="3">
        <f>SUMPRODUCT(E12:G12, {0.7,0.2,0.1})</f>
        <v>97.110000000000014</v>
      </c>
      <c r="I12" s="3" t="str">
        <f t="shared" si="0"/>
        <v>★★★★★★★★★☆</v>
      </c>
      <c r="J12" s="3" t="str" cm="1">
        <f t="array" ref="J12">fn비고(E12,F12,G12,H12)</f>
        <v>성적장학금대상자</v>
      </c>
    </row>
    <row r="13" spans="1:10" x14ac:dyDescent="0.4">
      <c r="A13" s="2" t="s">
        <v>7</v>
      </c>
      <c r="B13" s="3" t="s">
        <v>10</v>
      </c>
      <c r="C13" s="3">
        <v>2</v>
      </c>
      <c r="D13" s="3" t="s">
        <v>11</v>
      </c>
      <c r="E13" s="11">
        <v>88.4</v>
      </c>
      <c r="F13" s="4">
        <v>78</v>
      </c>
      <c r="G13" s="4">
        <v>99</v>
      </c>
      <c r="H13" s="3">
        <f>SUMPRODUCT(E13:G13, {0.7,0.2,0.1})</f>
        <v>87.38000000000001</v>
      </c>
      <c r="I13" s="3" t="str">
        <f t="shared" si="0"/>
        <v>★★★★★★★★☆☆</v>
      </c>
      <c r="J13" s="3" t="str" cm="1">
        <f t="array" ref="J13">fn비고(E13,F13,G13,H13)</f>
        <v/>
      </c>
    </row>
    <row r="14" spans="1:10" x14ac:dyDescent="0.4">
      <c r="A14" s="2" t="s">
        <v>19</v>
      </c>
      <c r="B14" s="3" t="s">
        <v>33</v>
      </c>
      <c r="C14" s="3">
        <v>3</v>
      </c>
      <c r="D14" s="3" t="s">
        <v>9</v>
      </c>
      <c r="E14" s="11">
        <v>88.4</v>
      </c>
      <c r="F14" s="4">
        <v>87</v>
      </c>
      <c r="G14" s="4">
        <v>95</v>
      </c>
      <c r="H14" s="3">
        <f>SUMPRODUCT(E14:G14, {0.7,0.2,0.1})</f>
        <v>88.78</v>
      </c>
      <c r="I14" s="3" t="str">
        <f t="shared" si="0"/>
        <v>★★★★★★★★☆☆</v>
      </c>
      <c r="J14" s="3" t="str" cm="1">
        <f t="array" ref="J14">fn비고(E14,F14,G14,H14)</f>
        <v/>
      </c>
    </row>
    <row r="15" spans="1:10" x14ac:dyDescent="0.4">
      <c r="A15" s="2" t="s">
        <v>12</v>
      </c>
      <c r="B15" s="3" t="s">
        <v>18</v>
      </c>
      <c r="C15" s="3">
        <v>2</v>
      </c>
      <c r="D15" s="3" t="s">
        <v>11</v>
      </c>
      <c r="E15" s="11">
        <v>94</v>
      </c>
      <c r="F15" s="4">
        <v>88</v>
      </c>
      <c r="G15" s="4">
        <v>90</v>
      </c>
      <c r="H15" s="3">
        <f>SUMPRODUCT(E15:G15, {0.7,0.2,0.1})</f>
        <v>92.4</v>
      </c>
      <c r="I15" s="3" t="str">
        <f t="shared" si="0"/>
        <v>★★★★★★★★★☆</v>
      </c>
      <c r="J15" s="3" t="str" cm="1">
        <f t="array" ref="J15">fn비고(E15,F15,G15,H15)</f>
        <v/>
      </c>
    </row>
    <row r="16" spans="1:10" x14ac:dyDescent="0.4">
      <c r="A16" s="2" t="s">
        <v>19</v>
      </c>
      <c r="B16" s="3" t="s">
        <v>20</v>
      </c>
      <c r="C16" s="3">
        <v>3</v>
      </c>
      <c r="D16" s="3" t="s">
        <v>9</v>
      </c>
      <c r="E16" s="11">
        <v>93.5</v>
      </c>
      <c r="F16" s="4">
        <v>92</v>
      </c>
      <c r="G16" s="4">
        <v>38</v>
      </c>
      <c r="H16" s="3">
        <f>SUMPRODUCT(E16:G16, {0.7,0.2,0.1})</f>
        <v>87.65</v>
      </c>
      <c r="I16" s="3" t="str">
        <f t="shared" si="0"/>
        <v>★★★★★★★★★☆</v>
      </c>
      <c r="J16" s="3" t="str" cm="1">
        <f t="array" ref="J16">fn비고(E16,F16,G16,H16)</f>
        <v/>
      </c>
    </row>
    <row r="17" spans="1:10" x14ac:dyDescent="0.4">
      <c r="A17" s="2" t="s">
        <v>12</v>
      </c>
      <c r="B17" s="3" t="s">
        <v>13</v>
      </c>
      <c r="C17" s="3">
        <v>3</v>
      </c>
      <c r="D17" s="3" t="s">
        <v>11</v>
      </c>
      <c r="E17" s="11">
        <v>79.3</v>
      </c>
      <c r="F17" s="4">
        <v>91</v>
      </c>
      <c r="G17" s="4">
        <v>96</v>
      </c>
      <c r="H17" s="3">
        <f>SUMPRODUCT(E17:G17, {0.7,0.2,0.1})</f>
        <v>83.31</v>
      </c>
      <c r="I17" s="3" t="str">
        <f t="shared" si="0"/>
        <v>★★★★★★★☆☆☆</v>
      </c>
      <c r="J17" s="3" t="str" cm="1">
        <f t="array" ref="J17">fn비고(E17,F17,G17,H17)</f>
        <v/>
      </c>
    </row>
    <row r="18" spans="1:10" x14ac:dyDescent="0.4">
      <c r="A18" s="2" t="s">
        <v>19</v>
      </c>
      <c r="B18" s="3" t="s">
        <v>58</v>
      </c>
      <c r="C18" s="3">
        <v>3</v>
      </c>
      <c r="D18" s="3" t="s">
        <v>9</v>
      </c>
      <c r="E18" s="11">
        <v>93.3</v>
      </c>
      <c r="F18" s="4">
        <v>91</v>
      </c>
      <c r="G18" s="4">
        <v>82</v>
      </c>
      <c r="H18" s="3">
        <f>SUMPRODUCT(E18:G18, {0.7,0.2,0.1})</f>
        <v>91.71</v>
      </c>
      <c r="I18" s="3" t="str">
        <f t="shared" si="0"/>
        <v>★★★★★★★★★☆</v>
      </c>
      <c r="J18" s="3" t="str" cm="1">
        <f t="array" ref="J18">fn비고(E18,F18,G18,H18)</f>
        <v/>
      </c>
    </row>
    <row r="19" spans="1:10" x14ac:dyDescent="0.4">
      <c r="A19" s="2" t="s">
        <v>19</v>
      </c>
      <c r="B19" s="3" t="s">
        <v>59</v>
      </c>
      <c r="C19" s="3">
        <v>4</v>
      </c>
      <c r="D19" s="3" t="s">
        <v>11</v>
      </c>
      <c r="E19" s="11">
        <v>91.5</v>
      </c>
      <c r="F19" s="4">
        <v>60</v>
      </c>
      <c r="G19" s="4">
        <v>80</v>
      </c>
      <c r="H19" s="3">
        <f>SUMPRODUCT(E19:G19, {0.7,0.2,0.1})</f>
        <v>84.05</v>
      </c>
      <c r="I19" s="3" t="str">
        <f t="shared" si="0"/>
        <v>★★★★★★★★★☆</v>
      </c>
      <c r="J19" s="3" t="str" cm="1">
        <f t="array" ref="J19">fn비고(E19,F19,G19,H19)</f>
        <v/>
      </c>
    </row>
    <row r="20" spans="1:10" x14ac:dyDescent="0.4">
      <c r="A20" s="2" t="s">
        <v>7</v>
      </c>
      <c r="B20" s="3" t="s">
        <v>51</v>
      </c>
      <c r="C20" s="3">
        <v>2</v>
      </c>
      <c r="D20" s="3" t="s">
        <v>11</v>
      </c>
      <c r="E20" s="11">
        <v>93.3</v>
      </c>
      <c r="F20" s="4">
        <v>87</v>
      </c>
      <c r="G20" s="4">
        <v>95</v>
      </c>
      <c r="H20" s="3">
        <f>SUMPRODUCT(E20:G20, {0.7,0.2,0.1})</f>
        <v>92.21</v>
      </c>
      <c r="I20" s="3" t="str">
        <f t="shared" si="0"/>
        <v>★★★★★★★★★☆</v>
      </c>
      <c r="J20" s="3" t="str" cm="1">
        <f t="array" ref="J20">fn비고(E20,F20,G20,H20)</f>
        <v/>
      </c>
    </row>
    <row r="21" spans="1:10" x14ac:dyDescent="0.4">
      <c r="A21" s="2" t="s">
        <v>55</v>
      </c>
      <c r="B21" s="3" t="s">
        <v>36</v>
      </c>
      <c r="C21" s="3">
        <v>2</v>
      </c>
      <c r="D21" s="3" t="s">
        <v>9</v>
      </c>
      <c r="E21" s="11">
        <v>53</v>
      </c>
      <c r="F21" s="4">
        <v>94</v>
      </c>
      <c r="G21" s="4">
        <v>90</v>
      </c>
      <c r="H21" s="3">
        <f>SUMPRODUCT(E21:G21, {0.7,0.2,0.1})</f>
        <v>64.899999999999991</v>
      </c>
      <c r="I21" s="3" t="str">
        <f t="shared" si="0"/>
        <v>★★★★★☆☆☆☆☆</v>
      </c>
      <c r="J21" s="3" t="str" cm="1">
        <f t="array" ref="J21">fn비고(E21,F21,G21,H21)</f>
        <v/>
      </c>
    </row>
    <row r="22" spans="1:10" x14ac:dyDescent="0.4">
      <c r="A22" s="2" t="s">
        <v>55</v>
      </c>
      <c r="B22" s="3" t="s">
        <v>29</v>
      </c>
      <c r="C22" s="3">
        <v>3</v>
      </c>
      <c r="D22" s="3" t="s">
        <v>9</v>
      </c>
      <c r="E22" s="11">
        <v>97.3</v>
      </c>
      <c r="F22" s="4">
        <v>78</v>
      </c>
      <c r="G22" s="4">
        <v>92</v>
      </c>
      <c r="H22" s="3">
        <f>SUMPRODUCT(E22:G22, {0.7,0.2,0.1})</f>
        <v>92.910000000000011</v>
      </c>
      <c r="I22" s="3" t="str">
        <f t="shared" si="0"/>
        <v>★★★★★★★★★☆</v>
      </c>
      <c r="J22" s="3" t="str" cm="1">
        <f t="array" ref="J22">fn비고(E22,F22,G22,H22)</f>
        <v/>
      </c>
    </row>
    <row r="23" spans="1:10" x14ac:dyDescent="0.4">
      <c r="A23" s="2" t="s">
        <v>7</v>
      </c>
      <c r="B23" s="3" t="s">
        <v>25</v>
      </c>
      <c r="C23" s="3">
        <v>2</v>
      </c>
      <c r="D23" s="3" t="s">
        <v>9</v>
      </c>
      <c r="E23" s="11">
        <v>93.3</v>
      </c>
      <c r="F23" s="4">
        <v>97</v>
      </c>
      <c r="G23" s="4">
        <v>91</v>
      </c>
      <c r="H23" s="3">
        <f>SUMPRODUCT(E23:G23, {0.7,0.2,0.1})</f>
        <v>93.809999999999988</v>
      </c>
      <c r="I23" s="3" t="str">
        <f t="shared" si="0"/>
        <v>★★★★★★★★★☆</v>
      </c>
      <c r="J23" s="3" t="str" cm="1">
        <f t="array" ref="J23">fn비고(E23,F23,G23,H23)</f>
        <v/>
      </c>
    </row>
    <row r="24" spans="1:10" x14ac:dyDescent="0.4">
      <c r="A24" s="2" t="s">
        <v>19</v>
      </c>
      <c r="B24" s="3" t="s">
        <v>26</v>
      </c>
      <c r="C24" s="3">
        <v>2</v>
      </c>
      <c r="D24" s="3" t="s">
        <v>9</v>
      </c>
      <c r="E24" s="11">
        <v>93.3</v>
      </c>
      <c r="F24" s="4">
        <v>98</v>
      </c>
      <c r="G24" s="4">
        <v>92</v>
      </c>
      <c r="H24" s="3">
        <f>SUMPRODUCT(E24:G24, {0.7,0.2,0.1})</f>
        <v>94.11</v>
      </c>
      <c r="I24" s="3" t="str">
        <f t="shared" si="0"/>
        <v>★★★★★★★★★☆</v>
      </c>
      <c r="J24" s="3" t="str" cm="1">
        <f t="array" ref="J24">fn비고(E24,F24,G24,H24)</f>
        <v/>
      </c>
    </row>
    <row r="25" spans="1:10" x14ac:dyDescent="0.4">
      <c r="A25" s="2" t="s">
        <v>55</v>
      </c>
      <c r="B25" s="3" t="s">
        <v>43</v>
      </c>
      <c r="C25" s="3">
        <v>2</v>
      </c>
      <c r="D25" s="3" t="s">
        <v>9</v>
      </c>
      <c r="E25" s="11">
        <v>86.6</v>
      </c>
      <c r="F25" s="4">
        <v>78</v>
      </c>
      <c r="G25" s="4">
        <v>96</v>
      </c>
      <c r="H25" s="3">
        <f>SUMPRODUCT(E25:G25, {0.7,0.2,0.1})</f>
        <v>85.82</v>
      </c>
      <c r="I25" s="3" t="str">
        <f t="shared" si="0"/>
        <v>★★★★★★★★☆☆</v>
      </c>
      <c r="J25" s="3" t="str" cm="1">
        <f t="array" ref="J25">fn비고(E25,F25,G25,H25)</f>
        <v/>
      </c>
    </row>
    <row r="26" spans="1:10" x14ac:dyDescent="0.4">
      <c r="A26" s="2" t="s">
        <v>7</v>
      </c>
      <c r="B26" s="3" t="s">
        <v>14</v>
      </c>
      <c r="C26" s="3">
        <v>3</v>
      </c>
      <c r="D26" s="3" t="s">
        <v>11</v>
      </c>
      <c r="E26" s="11">
        <v>97.3</v>
      </c>
      <c r="F26" s="4">
        <v>98</v>
      </c>
      <c r="G26" s="4">
        <v>52</v>
      </c>
      <c r="H26" s="3">
        <f>SUMPRODUCT(E26:G26, {0.7,0.2,0.1})</f>
        <v>92.910000000000011</v>
      </c>
      <c r="I26" s="3" t="str">
        <f t="shared" si="0"/>
        <v>★★★★★★★★★☆</v>
      </c>
      <c r="J26" s="3" t="str" cm="1">
        <f t="array" ref="J26">fn비고(E26,F26,G26,H26)</f>
        <v/>
      </c>
    </row>
    <row r="27" spans="1:10" x14ac:dyDescent="0.4">
      <c r="A27" s="2" t="s">
        <v>12</v>
      </c>
      <c r="B27" s="3" t="s">
        <v>15</v>
      </c>
      <c r="C27" s="3">
        <v>2</v>
      </c>
      <c r="D27" s="3" t="s">
        <v>11</v>
      </c>
      <c r="E27" s="11">
        <v>91.5</v>
      </c>
      <c r="F27" s="4">
        <v>45</v>
      </c>
      <c r="G27" s="4">
        <v>88</v>
      </c>
      <c r="H27" s="3">
        <f>SUMPRODUCT(E27:G27, {0.7,0.2,0.1})</f>
        <v>81.849999999999994</v>
      </c>
      <c r="I27" s="3" t="str">
        <f t="shared" si="0"/>
        <v>★★★★★★★★★☆</v>
      </c>
      <c r="J27" s="3" t="str" cm="1">
        <f t="array" ref="J27">fn비고(E27,F27,G27,H27)</f>
        <v/>
      </c>
    </row>
    <row r="28" spans="1:10" x14ac:dyDescent="0.4">
      <c r="A28" s="2" t="s">
        <v>55</v>
      </c>
      <c r="B28" s="3" t="s">
        <v>27</v>
      </c>
      <c r="C28" s="3">
        <v>2</v>
      </c>
      <c r="D28" s="3" t="s">
        <v>9</v>
      </c>
      <c r="E28" s="11">
        <v>94</v>
      </c>
      <c r="F28" s="4">
        <v>92</v>
      </c>
      <c r="G28" s="4">
        <v>92</v>
      </c>
      <c r="H28" s="3">
        <f>SUMPRODUCT(E28:G28, {0.7,0.2,0.1})</f>
        <v>93.4</v>
      </c>
      <c r="I28" s="3" t="str">
        <f t="shared" si="0"/>
        <v>★★★★★★★★★☆</v>
      </c>
      <c r="J28" s="3" t="str" cm="1">
        <f t="array" ref="J28">fn비고(E28,F28,G28,H28)</f>
        <v/>
      </c>
    </row>
    <row r="29" spans="1:10" x14ac:dyDescent="0.4">
      <c r="A29" s="2" t="s">
        <v>7</v>
      </c>
      <c r="B29" s="3" t="s">
        <v>30</v>
      </c>
      <c r="C29" s="3">
        <v>3</v>
      </c>
      <c r="D29" s="3" t="s">
        <v>9</v>
      </c>
      <c r="E29" s="11">
        <v>91.5</v>
      </c>
      <c r="F29" s="4">
        <v>88</v>
      </c>
      <c r="G29" s="4">
        <v>88</v>
      </c>
      <c r="H29" s="3">
        <f>SUMPRODUCT(E29:G29, {0.7,0.2,0.1})</f>
        <v>90.45</v>
      </c>
      <c r="I29" s="3" t="str">
        <f t="shared" si="0"/>
        <v>★★★★★★★★★☆</v>
      </c>
      <c r="J29" s="3" t="str" cm="1">
        <f t="array" ref="J29">fn비고(E29,F29,G29,H29)</f>
        <v/>
      </c>
    </row>
    <row r="30" spans="1:10" x14ac:dyDescent="0.4">
      <c r="A30" s="2" t="s">
        <v>55</v>
      </c>
      <c r="B30" s="3" t="s">
        <v>60</v>
      </c>
      <c r="C30" s="3">
        <v>2</v>
      </c>
      <c r="D30" s="3" t="s">
        <v>9</v>
      </c>
      <c r="E30" s="11">
        <v>93.5</v>
      </c>
      <c r="F30" s="4">
        <v>88</v>
      </c>
      <c r="G30" s="4">
        <v>87</v>
      </c>
      <c r="H30" s="3">
        <f>SUMPRODUCT(E30:G30, {0.7,0.2,0.1})</f>
        <v>91.750000000000014</v>
      </c>
      <c r="I30" s="3" t="str">
        <f t="shared" si="0"/>
        <v>★★★★★★★★★☆</v>
      </c>
      <c r="J30" s="3" t="str" cm="1">
        <f t="array" ref="J30">fn비고(E30,F30,G30,H30)</f>
        <v/>
      </c>
    </row>
    <row r="31" spans="1:10" x14ac:dyDescent="0.4">
      <c r="A31" s="2" t="s">
        <v>12</v>
      </c>
      <c r="B31" s="3" t="s">
        <v>42</v>
      </c>
      <c r="C31" s="3">
        <v>3</v>
      </c>
      <c r="D31" s="3" t="s">
        <v>9</v>
      </c>
      <c r="E31" s="11">
        <v>88.4</v>
      </c>
      <c r="F31" s="4">
        <v>94</v>
      </c>
      <c r="G31" s="4">
        <v>97</v>
      </c>
      <c r="H31" s="3">
        <f>SUMPRODUCT(E31:G31, {0.7,0.2,0.1})</f>
        <v>90.38000000000001</v>
      </c>
      <c r="I31" s="3" t="str">
        <f t="shared" si="0"/>
        <v>★★★★★★★★☆☆</v>
      </c>
      <c r="J31" s="3" t="str" cm="1">
        <f t="array" ref="J31">fn비고(E31,F31,G31,H31)</f>
        <v/>
      </c>
    </row>
    <row r="32" spans="1:10" x14ac:dyDescent="0.4">
      <c r="A32" s="2" t="s">
        <v>12</v>
      </c>
      <c r="B32" s="3" t="s">
        <v>61</v>
      </c>
      <c r="C32" s="3">
        <v>3</v>
      </c>
      <c r="D32" s="3" t="s">
        <v>11</v>
      </c>
      <c r="E32" s="11">
        <v>69</v>
      </c>
      <c r="F32" s="4">
        <v>92</v>
      </c>
      <c r="G32" s="4">
        <v>95</v>
      </c>
      <c r="H32" s="3">
        <f>SUMPRODUCT(E32:G32, {0.7,0.2,0.1})</f>
        <v>76.2</v>
      </c>
      <c r="I32" s="3" t="str">
        <f t="shared" si="0"/>
        <v>★★★★★★☆☆☆☆</v>
      </c>
      <c r="J32" s="3" t="str" cm="1">
        <f t="array" ref="J32">fn비고(E32,F32,G32,H32)</f>
        <v/>
      </c>
    </row>
    <row r="33" spans="1:10" x14ac:dyDescent="0.4">
      <c r="A33" s="2" t="s">
        <v>12</v>
      </c>
      <c r="B33" s="3" t="s">
        <v>31</v>
      </c>
      <c r="C33" s="3">
        <v>2</v>
      </c>
      <c r="D33" s="3" t="s">
        <v>11</v>
      </c>
      <c r="E33" s="11">
        <v>93.5</v>
      </c>
      <c r="F33" s="4">
        <v>62</v>
      </c>
      <c r="G33" s="4">
        <v>92</v>
      </c>
      <c r="H33" s="3">
        <f>SUMPRODUCT(E33:G33, {0.7,0.2,0.1})</f>
        <v>87.050000000000011</v>
      </c>
      <c r="I33" s="3" t="str">
        <f t="shared" si="0"/>
        <v>★★★★★★★★★☆</v>
      </c>
      <c r="J33" s="3" t="str" cm="1">
        <f t="array" ref="J33">fn비고(E33,F33,G33,H33)</f>
        <v/>
      </c>
    </row>
    <row r="34" spans="1:10" x14ac:dyDescent="0.4">
      <c r="A34" s="2" t="s">
        <v>7</v>
      </c>
      <c r="B34" s="3" t="s">
        <v>50</v>
      </c>
      <c r="C34" s="3">
        <v>2</v>
      </c>
      <c r="D34" s="3" t="s">
        <v>9</v>
      </c>
      <c r="E34" s="11">
        <v>99.9</v>
      </c>
      <c r="F34" s="4">
        <v>91</v>
      </c>
      <c r="G34" s="4">
        <v>90</v>
      </c>
      <c r="H34" s="3">
        <f>SUMPRODUCT(E34:G34, {0.7,0.2,0.1})</f>
        <v>97.13</v>
      </c>
      <c r="I34" s="3" t="str">
        <f t="shared" si="0"/>
        <v>★★★★★★★★★☆</v>
      </c>
      <c r="J34" s="3" t="str" cm="1">
        <f t="array" ref="J34">fn비고(E34,F34,G34,H34)</f>
        <v>성적장학금대상자</v>
      </c>
    </row>
    <row r="36" spans="1:10" x14ac:dyDescent="0.4">
      <c r="A36" t="s">
        <v>62</v>
      </c>
    </row>
    <row r="37" spans="1:10" x14ac:dyDescent="0.4">
      <c r="A37" s="3" t="s">
        <v>3</v>
      </c>
      <c r="B37" s="1" t="s">
        <v>63</v>
      </c>
      <c r="C37" s="1" t="s">
        <v>64</v>
      </c>
    </row>
    <row r="38" spans="1:10" x14ac:dyDescent="0.4">
      <c r="A38" s="3" t="s">
        <v>9</v>
      </c>
      <c r="B38" s="3" t="str">
        <f t="array" ref="B38">SUM(IF($D$3:$D$34=$A38,1,0))&amp;"명"</f>
        <v>20명</v>
      </c>
      <c r="C38" s="12">
        <f t="array" ref="C38">AVERAGE(IF(($D$3:$D$34=$A38)*(IFERROR(FIND("정보",$A$3:$A$34)&gt;=0,FALSE)),$G$3:$G$34))</f>
        <v>90.875</v>
      </c>
    </row>
    <row r="39" spans="1:10" x14ac:dyDescent="0.4">
      <c r="A39" s="3" t="s">
        <v>11</v>
      </c>
      <c r="B39" s="3" t="str">
        <f t="array" ref="B39">SUM(IF($D$3:$D$34=$A39,1,0))&amp;"명"</f>
        <v>12명</v>
      </c>
      <c r="C39" s="12">
        <f t="array" ref="C39">AVERAGE(IF(($D$3:$D$34=$A39)*(IFERROR(FIND("정보",$A$3:$A$34)&gt;=0,FALSE)),$G$3:$G$34))</f>
        <v>92.2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5"/>
  <dimension ref="B2:G16"/>
  <sheetViews>
    <sheetView workbookViewId="0">
      <selection activeCell="E9" sqref="E9"/>
    </sheetView>
  </sheetViews>
  <sheetFormatPr defaultRowHeight="17.399999999999999" x14ac:dyDescent="0.4"/>
  <cols>
    <col min="1" max="1" width="3.5" customWidth="1"/>
    <col min="2" max="2" width="22.09765625" bestFit="1" customWidth="1"/>
    <col min="3" max="4" width="16.8984375" bestFit="1" customWidth="1"/>
    <col min="5" max="6" width="7.5" customWidth="1"/>
    <col min="7" max="7" width="7.3984375" customWidth="1"/>
    <col min="8" max="8" width="11.09765625" customWidth="1"/>
    <col min="9" max="9" width="20.09765625" bestFit="1" customWidth="1"/>
    <col min="10" max="10" width="22.09765625" bestFit="1" customWidth="1"/>
    <col min="11" max="11" width="15.8984375" bestFit="1" customWidth="1"/>
  </cols>
  <sheetData>
    <row r="2" spans="2:7" x14ac:dyDescent="0.4">
      <c r="B2" s="33" t="s">
        <v>2</v>
      </c>
      <c r="C2" t="s">
        <v>76</v>
      </c>
    </row>
    <row r="4" spans="2:7" x14ac:dyDescent="0.4">
      <c r="E4" s="33" t="s">
        <v>3</v>
      </c>
    </row>
    <row r="5" spans="2:7" x14ac:dyDescent="0.4">
      <c r="B5" s="33" t="s">
        <v>85</v>
      </c>
      <c r="C5" s="33" t="s">
        <v>0</v>
      </c>
      <c r="D5" s="33" t="s">
        <v>78</v>
      </c>
      <c r="E5" t="s">
        <v>9</v>
      </c>
      <c r="F5" t="s">
        <v>11</v>
      </c>
      <c r="G5" t="s">
        <v>77</v>
      </c>
    </row>
    <row r="6" spans="2:7" x14ac:dyDescent="0.4">
      <c r="B6" t="s">
        <v>86</v>
      </c>
      <c r="E6" s="34"/>
      <c r="F6" s="34"/>
      <c r="G6" s="34"/>
    </row>
    <row r="7" spans="2:7" x14ac:dyDescent="0.4">
      <c r="D7" t="s">
        <v>79</v>
      </c>
      <c r="E7" s="34">
        <v>92.050000000000011</v>
      </c>
      <c r="F7" s="34">
        <v>89.3</v>
      </c>
      <c r="G7" s="34">
        <v>91.744444444444454</v>
      </c>
    </row>
    <row r="8" spans="2:7" x14ac:dyDescent="0.4">
      <c r="D8" t="s">
        <v>81</v>
      </c>
      <c r="E8" s="34">
        <v>89</v>
      </c>
      <c r="F8" s="34">
        <v>95.5</v>
      </c>
      <c r="G8" s="34">
        <v>89.722222222222229</v>
      </c>
    </row>
    <row r="9" spans="2:7" x14ac:dyDescent="0.4">
      <c r="D9" t="s">
        <v>83</v>
      </c>
      <c r="E9" s="34">
        <v>90.1875</v>
      </c>
      <c r="F9" s="34">
        <v>85.5</v>
      </c>
      <c r="G9" s="34">
        <v>89.666666666666671</v>
      </c>
    </row>
    <row r="10" spans="2:7" x14ac:dyDescent="0.4">
      <c r="B10" t="s">
        <v>87</v>
      </c>
      <c r="E10" s="34"/>
      <c r="F10" s="34"/>
      <c r="G10" s="34"/>
    </row>
    <row r="11" spans="2:7" x14ac:dyDescent="0.4">
      <c r="D11" t="s">
        <v>79</v>
      </c>
      <c r="E11" s="34">
        <v>94.616666666666674</v>
      </c>
      <c r="F11" s="34">
        <v>89.818181818181827</v>
      </c>
      <c r="G11" s="34">
        <v>91.511764705882342</v>
      </c>
    </row>
    <row r="12" spans="2:7" x14ac:dyDescent="0.4">
      <c r="D12" t="s">
        <v>81</v>
      </c>
      <c r="E12" s="34">
        <v>91.833333333333329</v>
      </c>
      <c r="F12" s="34">
        <v>89</v>
      </c>
      <c r="G12" s="34">
        <v>90</v>
      </c>
    </row>
    <row r="13" spans="2:7" x14ac:dyDescent="0.4">
      <c r="D13" t="s">
        <v>83</v>
      </c>
      <c r="E13" s="34">
        <v>92.333333333333329</v>
      </c>
      <c r="F13" s="34">
        <v>92.36363636363636</v>
      </c>
      <c r="G13" s="34">
        <v>92.352941176470594</v>
      </c>
    </row>
    <row r="14" spans="2:7" x14ac:dyDescent="0.4">
      <c r="B14" t="s">
        <v>80</v>
      </c>
      <c r="E14" s="34">
        <v>92.750000000000014</v>
      </c>
      <c r="F14" s="34">
        <v>89.738461538461536</v>
      </c>
      <c r="G14" s="34">
        <v>91.631428571428572</v>
      </c>
    </row>
    <row r="15" spans="2:7" x14ac:dyDescent="0.4">
      <c r="B15" t="s">
        <v>82</v>
      </c>
      <c r="E15" s="34">
        <v>89.772727272727266</v>
      </c>
      <c r="F15" s="34">
        <v>90</v>
      </c>
      <c r="G15" s="34">
        <v>89.857142857142861</v>
      </c>
    </row>
    <row r="16" spans="2:7" x14ac:dyDescent="0.4">
      <c r="B16" t="s">
        <v>84</v>
      </c>
      <c r="E16" s="34">
        <v>90.772727272727266</v>
      </c>
      <c r="F16" s="34">
        <v>91.307692307692307</v>
      </c>
      <c r="G16" s="34">
        <v>90.971428571428575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6"/>
  <dimension ref="A1:F16"/>
  <sheetViews>
    <sheetView workbookViewId="0">
      <selection activeCell="G20" sqref="G20"/>
    </sheetView>
  </sheetViews>
  <sheetFormatPr defaultRowHeight="17.399999999999999" x14ac:dyDescent="0.4"/>
  <cols>
    <col min="1" max="1" width="11" bestFit="1" customWidth="1"/>
    <col min="2" max="2" width="12.5" customWidth="1"/>
  </cols>
  <sheetData>
    <row r="1" spans="1:6" x14ac:dyDescent="0.4">
      <c r="B1" t="s">
        <v>65</v>
      </c>
    </row>
    <row r="2" spans="1:6" x14ac:dyDescent="0.4">
      <c r="B2" s="13"/>
      <c r="C2" s="3" t="s">
        <v>66</v>
      </c>
      <c r="D2" s="3" t="s">
        <v>67</v>
      </c>
    </row>
    <row r="3" spans="1:6" x14ac:dyDescent="0.4">
      <c r="B3" s="3" t="s">
        <v>4</v>
      </c>
      <c r="C3" s="3">
        <v>79.3</v>
      </c>
      <c r="D3" s="14">
        <v>0.7</v>
      </c>
    </row>
    <row r="4" spans="1:6" x14ac:dyDescent="0.4">
      <c r="B4" s="3" t="s">
        <v>5</v>
      </c>
      <c r="C4" s="3">
        <v>87</v>
      </c>
      <c r="D4" s="14">
        <v>0.2</v>
      </c>
    </row>
    <row r="5" spans="1:6" x14ac:dyDescent="0.4">
      <c r="B5" s="3" t="s">
        <v>6</v>
      </c>
      <c r="C5" s="15">
        <v>97</v>
      </c>
      <c r="D5" s="14">
        <v>0.1</v>
      </c>
    </row>
    <row r="6" spans="1:6" x14ac:dyDescent="0.4">
      <c r="B6" s="16" t="s">
        <v>38</v>
      </c>
      <c r="C6" s="17">
        <f>SUMPRODUCT(C3:C5,D3:D5)</f>
        <v>82.61</v>
      </c>
      <c r="D6" s="18"/>
    </row>
    <row r="9" spans="1:6" x14ac:dyDescent="0.4">
      <c r="B9" s="19" t="s">
        <v>68</v>
      </c>
    </row>
    <row r="11" spans="1:6" x14ac:dyDescent="0.4">
      <c r="C11" t="s">
        <v>4</v>
      </c>
    </row>
    <row r="12" spans="1:6" x14ac:dyDescent="0.4">
      <c r="B12" s="10">
        <f>SUMPRODUCT(C3:C5,D3:D5)</f>
        <v>82.61</v>
      </c>
      <c r="C12" s="10">
        <v>100</v>
      </c>
      <c r="D12" s="10">
        <v>80</v>
      </c>
      <c r="E12" s="10">
        <v>60</v>
      </c>
      <c r="F12" s="10">
        <v>40</v>
      </c>
    </row>
    <row r="13" spans="1:6" x14ac:dyDescent="0.4">
      <c r="A13" s="20" t="s">
        <v>5</v>
      </c>
      <c r="B13" s="10">
        <v>100</v>
      </c>
      <c r="C13" s="3">
        <f t="dataTable" ref="C13:F16" dt2D="1" dtr="1" r1="C3" r2="C4"/>
        <v>99.7</v>
      </c>
      <c r="D13" s="3">
        <v>85.7</v>
      </c>
      <c r="E13" s="3">
        <v>71.7</v>
      </c>
      <c r="F13" s="3">
        <v>57.7</v>
      </c>
    </row>
    <row r="14" spans="1:6" x14ac:dyDescent="0.4">
      <c r="B14" s="10">
        <v>80</v>
      </c>
      <c r="C14" s="3">
        <v>95.7</v>
      </c>
      <c r="D14" s="3">
        <v>81.7</v>
      </c>
      <c r="E14" s="3">
        <v>67.7</v>
      </c>
      <c r="F14" s="3">
        <v>53.7</v>
      </c>
    </row>
    <row r="15" spans="1:6" x14ac:dyDescent="0.4">
      <c r="B15" s="10">
        <v>60</v>
      </c>
      <c r="C15" s="3">
        <v>91.7</v>
      </c>
      <c r="D15" s="3">
        <v>77.7</v>
      </c>
      <c r="E15" s="3">
        <v>63.7</v>
      </c>
      <c r="F15" s="3">
        <v>49.7</v>
      </c>
    </row>
    <row r="16" spans="1:6" x14ac:dyDescent="0.4">
      <c r="B16" s="10">
        <v>40</v>
      </c>
      <c r="C16" s="3">
        <v>87.7</v>
      </c>
      <c r="D16" s="3">
        <v>73.7</v>
      </c>
      <c r="E16" s="3">
        <v>59.7</v>
      </c>
      <c r="F16" s="3">
        <v>45.7</v>
      </c>
    </row>
  </sheetData>
  <phoneticPr fontId="1" type="noConversion"/>
  <dataValidations count="1">
    <dataValidation type="whole" errorStyle="information" allowBlank="1" showInputMessage="1" showErrorMessage="1" errorTitle="점수확인" error="점수가 정확한지 확인 바랍니다." promptTitle="점수범위" prompt="0~100" sqref="B13:B16 C12:F12" xr:uid="{00000000-0002-0000-0400-000000000000}">
      <formula1>0</formula1>
      <formula2>100</formula2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7"/>
  <dimension ref="B2:E8"/>
  <sheetViews>
    <sheetView topLeftCell="A7" workbookViewId="0">
      <selection activeCell="L14" sqref="L14"/>
    </sheetView>
  </sheetViews>
  <sheetFormatPr defaultRowHeight="17.399999999999999" x14ac:dyDescent="0.4"/>
  <cols>
    <col min="2" max="2" width="15.5" customWidth="1"/>
    <col min="4" max="4" width="11" bestFit="1" customWidth="1"/>
  </cols>
  <sheetData>
    <row r="2" spans="2:5" x14ac:dyDescent="0.4">
      <c r="B2" t="s">
        <v>69</v>
      </c>
    </row>
    <row r="4" spans="2:5" x14ac:dyDescent="0.4">
      <c r="B4" s="3" t="s">
        <v>0</v>
      </c>
      <c r="C4" s="3" t="s">
        <v>4</v>
      </c>
      <c r="D4" s="3" t="s">
        <v>5</v>
      </c>
      <c r="E4" s="3" t="s">
        <v>6</v>
      </c>
    </row>
    <row r="5" spans="2:5" x14ac:dyDescent="0.4">
      <c r="B5" s="12" t="s">
        <v>55</v>
      </c>
      <c r="C5" s="12">
        <v>85</v>
      </c>
      <c r="D5" s="12">
        <v>87</v>
      </c>
      <c r="E5" s="12">
        <v>90</v>
      </c>
    </row>
    <row r="6" spans="2:5" x14ac:dyDescent="0.4">
      <c r="B6" s="12" t="s">
        <v>7</v>
      </c>
      <c r="C6" s="12">
        <v>87</v>
      </c>
      <c r="D6" s="12">
        <v>88</v>
      </c>
      <c r="E6" s="12">
        <v>83</v>
      </c>
    </row>
    <row r="7" spans="2:5" x14ac:dyDescent="0.4">
      <c r="B7" s="12" t="s">
        <v>19</v>
      </c>
      <c r="C7" s="12">
        <v>93</v>
      </c>
      <c r="D7" s="12">
        <v>87</v>
      </c>
      <c r="E7" s="12">
        <v>81</v>
      </c>
    </row>
    <row r="8" spans="2:5" x14ac:dyDescent="0.4">
      <c r="B8" s="12" t="s">
        <v>12</v>
      </c>
      <c r="C8" s="12">
        <v>85</v>
      </c>
      <c r="D8" s="12">
        <v>78</v>
      </c>
      <c r="E8" s="12">
        <v>93</v>
      </c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8"/>
  <dimension ref="A3:I30"/>
  <sheetViews>
    <sheetView workbookViewId="0">
      <selection activeCell="I10" sqref="I10"/>
    </sheetView>
  </sheetViews>
  <sheetFormatPr defaultRowHeight="17.399999999999999" x14ac:dyDescent="0.4"/>
  <cols>
    <col min="1" max="1" width="13" bestFit="1" customWidth="1"/>
    <col min="2" max="2" width="7.09765625" bestFit="1" customWidth="1"/>
    <col min="3" max="3" width="5.5" bestFit="1" customWidth="1"/>
    <col min="4" max="4" width="9.19921875" bestFit="1" customWidth="1"/>
    <col min="5" max="5" width="11.19921875" bestFit="1" customWidth="1"/>
    <col min="6" max="6" width="8.69921875" bestFit="1" customWidth="1"/>
    <col min="7" max="7" width="9.69921875" customWidth="1"/>
    <col min="8" max="8" width="2.3984375" customWidth="1"/>
    <col min="9" max="9" width="15.09765625" customWidth="1"/>
  </cols>
  <sheetData>
    <row r="3" spans="1:9" x14ac:dyDescent="0.4">
      <c r="A3" t="s">
        <v>52</v>
      </c>
      <c r="I3" t="s">
        <v>62</v>
      </c>
    </row>
    <row r="4" spans="1:9" x14ac:dyDescent="0.4">
      <c r="A4" s="21" t="s">
        <v>0</v>
      </c>
      <c r="B4" s="22" t="s">
        <v>1</v>
      </c>
      <c r="C4" s="22" t="s">
        <v>2</v>
      </c>
      <c r="D4" s="22" t="s">
        <v>4</v>
      </c>
      <c r="E4" s="22" t="s">
        <v>5</v>
      </c>
      <c r="F4" s="22" t="s">
        <v>6</v>
      </c>
      <c r="G4" s="23" t="s">
        <v>38</v>
      </c>
      <c r="I4" s="24" t="s">
        <v>0</v>
      </c>
    </row>
    <row r="5" spans="1:9" x14ac:dyDescent="0.4">
      <c r="A5" s="35" t="s">
        <v>19</v>
      </c>
      <c r="B5" s="36" t="s">
        <v>21</v>
      </c>
      <c r="C5" s="36">
        <v>3</v>
      </c>
      <c r="D5" s="39">
        <v>79.3</v>
      </c>
      <c r="E5" s="39">
        <v>78</v>
      </c>
      <c r="F5" s="39">
        <v>69</v>
      </c>
      <c r="G5" s="40">
        <f t="shared" ref="G5:G30" si="0">AVERAGEA(D5:F5)</f>
        <v>75.433333333333337</v>
      </c>
      <c r="I5" s="25" t="s">
        <v>19</v>
      </c>
    </row>
    <row r="6" spans="1:9" x14ac:dyDescent="0.4">
      <c r="A6" s="35" t="s">
        <v>19</v>
      </c>
      <c r="B6" s="36" t="s">
        <v>44</v>
      </c>
      <c r="C6" s="36">
        <v>2</v>
      </c>
      <c r="D6" s="39">
        <v>95.2</v>
      </c>
      <c r="E6" s="39">
        <v>97</v>
      </c>
      <c r="F6" s="39">
        <v>94</v>
      </c>
      <c r="G6" s="40">
        <f t="shared" si="0"/>
        <v>95.399999999999991</v>
      </c>
      <c r="I6" s="25" t="s">
        <v>7</v>
      </c>
    </row>
    <row r="7" spans="1:9" x14ac:dyDescent="0.4">
      <c r="A7" s="35" t="s">
        <v>19</v>
      </c>
      <c r="B7" s="36" t="s">
        <v>39</v>
      </c>
      <c r="C7" s="36">
        <v>2</v>
      </c>
      <c r="D7" s="39">
        <v>97.3</v>
      </c>
      <c r="E7" s="39" t="s">
        <v>70</v>
      </c>
      <c r="F7" s="39">
        <v>77</v>
      </c>
      <c r="G7" s="40">
        <f t="shared" si="0"/>
        <v>58.1</v>
      </c>
      <c r="I7" s="25" t="s">
        <v>22</v>
      </c>
    </row>
    <row r="8" spans="1:9" x14ac:dyDescent="0.4">
      <c r="A8" s="35" t="s">
        <v>7</v>
      </c>
      <c r="B8" s="36" t="s">
        <v>16</v>
      </c>
      <c r="C8" s="36">
        <v>4</v>
      </c>
      <c r="D8" s="39">
        <v>81.099999999999994</v>
      </c>
      <c r="E8" s="39">
        <v>82</v>
      </c>
      <c r="F8" s="39">
        <v>82</v>
      </c>
      <c r="G8" s="40">
        <f t="shared" si="0"/>
        <v>81.7</v>
      </c>
      <c r="I8" s="25" t="s">
        <v>12</v>
      </c>
    </row>
    <row r="9" spans="1:9" x14ac:dyDescent="0.4">
      <c r="A9" s="35" t="s">
        <v>22</v>
      </c>
      <c r="B9" s="36" t="s">
        <v>34</v>
      </c>
      <c r="C9" s="36">
        <v>2</v>
      </c>
      <c r="D9" s="39">
        <v>88.4</v>
      </c>
      <c r="E9" s="39">
        <v>91</v>
      </c>
      <c r="F9" s="39">
        <v>95</v>
      </c>
      <c r="G9" s="40">
        <f t="shared" si="0"/>
        <v>91.466666666666654</v>
      </c>
    </row>
    <row r="10" spans="1:9" x14ac:dyDescent="0.4">
      <c r="A10" s="35" t="s">
        <v>22</v>
      </c>
      <c r="B10" s="36" t="s">
        <v>35</v>
      </c>
      <c r="C10" s="36">
        <v>3</v>
      </c>
      <c r="D10" s="39">
        <v>91.7</v>
      </c>
      <c r="E10" s="39">
        <v>95</v>
      </c>
      <c r="F10" s="39">
        <v>88</v>
      </c>
      <c r="G10" s="40">
        <f t="shared" si="0"/>
        <v>91.566666666666663</v>
      </c>
    </row>
    <row r="11" spans="1:9" x14ac:dyDescent="0.4">
      <c r="A11" s="35" t="s">
        <v>12</v>
      </c>
      <c r="B11" s="36" t="s">
        <v>17</v>
      </c>
      <c r="C11" s="36">
        <v>3</v>
      </c>
      <c r="D11" s="39">
        <v>81.099999999999994</v>
      </c>
      <c r="E11" s="39">
        <v>87</v>
      </c>
      <c r="F11" s="39">
        <v>82</v>
      </c>
      <c r="G11" s="40">
        <f t="shared" si="0"/>
        <v>83.36666666666666</v>
      </c>
    </row>
    <row r="12" spans="1:9" x14ac:dyDescent="0.4">
      <c r="A12" s="35" t="s">
        <v>22</v>
      </c>
      <c r="B12" s="36" t="s">
        <v>23</v>
      </c>
      <c r="C12" s="36">
        <v>4</v>
      </c>
      <c r="D12" s="39">
        <v>72.8</v>
      </c>
      <c r="E12" s="39">
        <v>98</v>
      </c>
      <c r="F12" s="39">
        <v>80</v>
      </c>
      <c r="G12" s="40">
        <f t="shared" si="0"/>
        <v>83.600000000000009</v>
      </c>
    </row>
    <row r="13" spans="1:9" x14ac:dyDescent="0.4">
      <c r="A13" s="35" t="s">
        <v>7</v>
      </c>
      <c r="B13" s="36" t="s">
        <v>24</v>
      </c>
      <c r="C13" s="36">
        <v>2</v>
      </c>
      <c r="D13" s="39">
        <v>72.8</v>
      </c>
      <c r="E13" s="39">
        <v>99</v>
      </c>
      <c r="F13" s="39">
        <v>80</v>
      </c>
      <c r="G13" s="40">
        <f t="shared" si="0"/>
        <v>83.933333333333337</v>
      </c>
    </row>
    <row r="14" spans="1:9" x14ac:dyDescent="0.4">
      <c r="A14" s="35" t="s">
        <v>22</v>
      </c>
      <c r="B14" s="36" t="s">
        <v>40</v>
      </c>
      <c r="C14" s="36">
        <v>3</v>
      </c>
      <c r="D14" s="39">
        <v>93.3</v>
      </c>
      <c r="E14" s="39">
        <v>70</v>
      </c>
      <c r="F14" s="39">
        <v>91</v>
      </c>
      <c r="G14" s="40">
        <f t="shared" si="0"/>
        <v>84.766666666666666</v>
      </c>
    </row>
    <row r="15" spans="1:9" x14ac:dyDescent="0.4">
      <c r="A15" s="35" t="s">
        <v>7</v>
      </c>
      <c r="B15" s="36" t="s">
        <v>41</v>
      </c>
      <c r="C15" s="36">
        <v>2</v>
      </c>
      <c r="D15" s="39" t="s">
        <v>70</v>
      </c>
      <c r="E15" s="39">
        <v>94</v>
      </c>
      <c r="F15" s="39">
        <v>92</v>
      </c>
      <c r="G15" s="40">
        <f t="shared" si="0"/>
        <v>62</v>
      </c>
    </row>
    <row r="16" spans="1:9" x14ac:dyDescent="0.4">
      <c r="A16" s="35" t="s">
        <v>12</v>
      </c>
      <c r="B16" s="36" t="s">
        <v>42</v>
      </c>
      <c r="C16" s="36">
        <v>3</v>
      </c>
      <c r="D16" s="39">
        <v>88.4</v>
      </c>
      <c r="E16" s="39">
        <v>94</v>
      </c>
      <c r="F16" s="39">
        <v>97</v>
      </c>
      <c r="G16" s="40">
        <f t="shared" si="0"/>
        <v>93.133333333333326</v>
      </c>
    </row>
    <row r="17" spans="1:7" x14ac:dyDescent="0.4">
      <c r="A17" s="35" t="s">
        <v>22</v>
      </c>
      <c r="B17" s="36" t="s">
        <v>43</v>
      </c>
      <c r="C17" s="36">
        <v>2</v>
      </c>
      <c r="D17" s="39">
        <v>86.6</v>
      </c>
      <c r="E17" s="39">
        <v>78</v>
      </c>
      <c r="F17" s="39">
        <v>96</v>
      </c>
      <c r="G17" s="40">
        <f t="shared" si="0"/>
        <v>86.866666666666674</v>
      </c>
    </row>
    <row r="18" spans="1:7" x14ac:dyDescent="0.4">
      <c r="A18" s="35" t="s">
        <v>7</v>
      </c>
      <c r="B18" s="36" t="s">
        <v>14</v>
      </c>
      <c r="C18" s="36">
        <v>3</v>
      </c>
      <c r="D18" s="39">
        <v>97.3</v>
      </c>
      <c r="E18" s="39">
        <v>98</v>
      </c>
      <c r="F18" s="39">
        <v>97</v>
      </c>
      <c r="G18" s="40">
        <f t="shared" si="0"/>
        <v>97.433333333333337</v>
      </c>
    </row>
    <row r="19" spans="1:7" x14ac:dyDescent="0.4">
      <c r="A19" s="35" t="s">
        <v>12</v>
      </c>
      <c r="B19" s="36" t="s">
        <v>15</v>
      </c>
      <c r="C19" s="36">
        <v>2</v>
      </c>
      <c r="D19" s="39">
        <v>91.5</v>
      </c>
      <c r="E19" s="39">
        <v>98</v>
      </c>
      <c r="F19" s="39">
        <v>88</v>
      </c>
      <c r="G19" s="40">
        <f t="shared" si="0"/>
        <v>92.5</v>
      </c>
    </row>
    <row r="20" spans="1:7" x14ac:dyDescent="0.4">
      <c r="A20" s="35" t="s">
        <v>22</v>
      </c>
      <c r="B20" s="36" t="s">
        <v>27</v>
      </c>
      <c r="C20" s="36">
        <v>2</v>
      </c>
      <c r="D20" s="39">
        <v>94</v>
      </c>
      <c r="E20" s="39">
        <v>92</v>
      </c>
      <c r="F20" s="39">
        <v>92</v>
      </c>
      <c r="G20" s="40">
        <f t="shared" si="0"/>
        <v>92.666666666666671</v>
      </c>
    </row>
    <row r="21" spans="1:7" x14ac:dyDescent="0.4">
      <c r="A21" s="35" t="s">
        <v>19</v>
      </c>
      <c r="B21" s="36" t="s">
        <v>28</v>
      </c>
      <c r="C21" s="36">
        <v>2</v>
      </c>
      <c r="D21" s="39">
        <v>97.7</v>
      </c>
      <c r="E21" s="39">
        <v>88</v>
      </c>
      <c r="F21" s="39">
        <v>88</v>
      </c>
      <c r="G21" s="40">
        <f t="shared" si="0"/>
        <v>91.233333333333334</v>
      </c>
    </row>
    <row r="22" spans="1:7" x14ac:dyDescent="0.4">
      <c r="A22" s="35" t="s">
        <v>12</v>
      </c>
      <c r="B22" s="36" t="s">
        <v>45</v>
      </c>
      <c r="C22" s="36">
        <v>2</v>
      </c>
      <c r="D22" s="39">
        <v>91.7</v>
      </c>
      <c r="E22" s="39">
        <v>96</v>
      </c>
      <c r="F22" s="39">
        <v>87</v>
      </c>
      <c r="G22" s="40">
        <f t="shared" si="0"/>
        <v>91.566666666666663</v>
      </c>
    </row>
    <row r="23" spans="1:7" x14ac:dyDescent="0.4">
      <c r="A23" s="35" t="s">
        <v>7</v>
      </c>
      <c r="B23" s="36" t="s">
        <v>46</v>
      </c>
      <c r="C23" s="36">
        <v>3</v>
      </c>
      <c r="D23" s="39">
        <v>71.099999999999994</v>
      </c>
      <c r="E23" s="39">
        <v>92</v>
      </c>
      <c r="F23" s="39">
        <v>92</v>
      </c>
      <c r="G23" s="40">
        <f t="shared" si="0"/>
        <v>85.033333333333331</v>
      </c>
    </row>
    <row r="24" spans="1:7" x14ac:dyDescent="0.4">
      <c r="A24" s="35" t="s">
        <v>7</v>
      </c>
      <c r="B24" s="36" t="s">
        <v>47</v>
      </c>
      <c r="C24" s="36">
        <v>3</v>
      </c>
      <c r="D24" s="39">
        <v>81.099999999999994</v>
      </c>
      <c r="E24" s="39">
        <v>79</v>
      </c>
      <c r="F24" s="39">
        <v>96</v>
      </c>
      <c r="G24" s="40">
        <f t="shared" si="0"/>
        <v>85.366666666666674</v>
      </c>
    </row>
    <row r="25" spans="1:7" x14ac:dyDescent="0.4">
      <c r="A25" s="35" t="s">
        <v>7</v>
      </c>
      <c r="B25" s="36" t="s">
        <v>48</v>
      </c>
      <c r="C25" s="36">
        <v>2</v>
      </c>
      <c r="D25" s="39">
        <v>84.6</v>
      </c>
      <c r="E25" s="39">
        <v>77</v>
      </c>
      <c r="F25" s="39">
        <v>96</v>
      </c>
      <c r="G25" s="40">
        <f t="shared" si="0"/>
        <v>85.866666666666674</v>
      </c>
    </row>
    <row r="26" spans="1:7" x14ac:dyDescent="0.4">
      <c r="A26" s="35" t="s">
        <v>7</v>
      </c>
      <c r="B26" s="36" t="s">
        <v>49</v>
      </c>
      <c r="C26" s="36">
        <v>3</v>
      </c>
      <c r="D26" s="39">
        <v>72.8</v>
      </c>
      <c r="E26" s="39">
        <v>95</v>
      </c>
      <c r="F26" s="39">
        <v>91</v>
      </c>
      <c r="G26" s="40">
        <f t="shared" si="0"/>
        <v>86.266666666666666</v>
      </c>
    </row>
    <row r="27" spans="1:7" x14ac:dyDescent="0.4">
      <c r="A27" s="35" t="s">
        <v>7</v>
      </c>
      <c r="B27" s="36" t="s">
        <v>50</v>
      </c>
      <c r="C27" s="36">
        <v>2</v>
      </c>
      <c r="D27" s="39">
        <v>99.9</v>
      </c>
      <c r="E27" s="39">
        <v>95</v>
      </c>
      <c r="F27" s="39">
        <v>94</v>
      </c>
      <c r="G27" s="40">
        <f t="shared" si="0"/>
        <v>96.3</v>
      </c>
    </row>
    <row r="28" spans="1:7" x14ac:dyDescent="0.4">
      <c r="A28" s="35" t="s">
        <v>7</v>
      </c>
      <c r="B28" s="36" t="s">
        <v>51</v>
      </c>
      <c r="C28" s="36">
        <v>2</v>
      </c>
      <c r="D28" s="39">
        <v>93.3</v>
      </c>
      <c r="E28" s="39">
        <v>87</v>
      </c>
      <c r="F28" s="39">
        <v>95</v>
      </c>
      <c r="G28" s="40">
        <f t="shared" si="0"/>
        <v>91.766666666666666</v>
      </c>
    </row>
    <row r="29" spans="1:7" x14ac:dyDescent="0.4">
      <c r="A29" s="35" t="s">
        <v>22</v>
      </c>
      <c r="B29" s="36" t="s">
        <v>36</v>
      </c>
      <c r="C29" s="36">
        <v>2</v>
      </c>
      <c r="D29" s="39">
        <v>93.3</v>
      </c>
      <c r="E29" s="39">
        <v>94</v>
      </c>
      <c r="F29" s="39">
        <v>90</v>
      </c>
      <c r="G29" s="40">
        <f t="shared" si="0"/>
        <v>92.433333333333337</v>
      </c>
    </row>
    <row r="30" spans="1:7" x14ac:dyDescent="0.4">
      <c r="A30" s="37" t="s">
        <v>19</v>
      </c>
      <c r="B30" s="38" t="s">
        <v>37</v>
      </c>
      <c r="C30" s="38">
        <v>3</v>
      </c>
      <c r="D30" s="41">
        <v>97.7</v>
      </c>
      <c r="E30" s="41">
        <v>99</v>
      </c>
      <c r="F30" s="41">
        <v>95</v>
      </c>
      <c r="G30" s="42">
        <f t="shared" si="0"/>
        <v>97.233333333333334</v>
      </c>
    </row>
  </sheetData>
  <phoneticPr fontId="1" type="noConversion"/>
  <conditionalFormatting sqref="A5:G30">
    <cfRule type="dataBar" priority="13">
      <dataBar>
        <cfvo type="percentile" val="10"/>
        <cfvo type="percentile" val="90"/>
        <color rgb="FFFFC000"/>
      </dataBar>
      <extLst>
        <ext xmlns:x14="http://schemas.microsoft.com/office/spreadsheetml/2009/9/main" uri="{B025F937-C7B1-47D3-B67F-A62EFF666E3E}">
          <x14:id>{9EC391CB-5D89-4B06-A182-329EA6C35543}</x14:id>
        </ext>
      </extLst>
    </cfRule>
    <cfRule type="dataBar" priority="12">
      <dataBar>
        <cfvo type="percentile" val="10"/>
        <cfvo type="percentile" val="90"/>
        <color rgb="FFFFC000"/>
      </dataBar>
      <extLst>
        <ext xmlns:x14="http://schemas.microsoft.com/office/spreadsheetml/2009/9/main" uri="{B025F937-C7B1-47D3-B67F-A62EFF666E3E}">
          <x14:id>{5C911A3D-810F-4EDD-AD61-C8EFE3EA6DE7}</x14:id>
        </ext>
      </extLst>
    </cfRule>
    <cfRule type="dataBar" priority="11">
      <dataBar>
        <cfvo type="percentile" val="10"/>
        <cfvo type="percentile" val="90"/>
        <color rgb="FFFFC000"/>
      </dataBar>
      <extLst>
        <ext xmlns:x14="http://schemas.microsoft.com/office/spreadsheetml/2009/9/main" uri="{B025F937-C7B1-47D3-B67F-A62EFF666E3E}">
          <x14:id>{074EC8D5-8E4F-4FAC-B120-C48E2728C23C}</x14:id>
        </ext>
      </extLst>
    </cfRule>
    <cfRule type="dataBar" priority="10">
      <dataBar>
        <cfvo type="percentile" val="10"/>
        <cfvo type="percentile" val="90"/>
        <color rgb="FFFFC000"/>
      </dataBar>
      <extLst>
        <ext xmlns:x14="http://schemas.microsoft.com/office/spreadsheetml/2009/9/main" uri="{B025F937-C7B1-47D3-B67F-A62EFF666E3E}">
          <x14:id>{307349A4-9B28-45B9-ADCF-A7CA9D33FA11}</x14:id>
        </ext>
      </extLst>
    </cfRule>
    <cfRule type="dataBar" priority="9">
      <dataBar>
        <cfvo type="percentile" val="10"/>
        <cfvo type="percentile" val="90"/>
        <color rgb="FFFFC000"/>
      </dataBar>
      <extLst>
        <ext xmlns:x14="http://schemas.microsoft.com/office/spreadsheetml/2009/9/main" uri="{B025F937-C7B1-47D3-B67F-A62EFF666E3E}">
          <x14:id>{2512FB58-CD80-4D43-9F15-4D60FE1E8D07}</x14:id>
        </ext>
      </extLst>
    </cfRule>
    <cfRule type="dataBar" priority="8">
      <dataBar>
        <cfvo type="percentile" val="10"/>
        <cfvo type="percentile" val="90"/>
        <color rgb="FFFFC000"/>
      </dataBar>
      <extLst>
        <ext xmlns:x14="http://schemas.microsoft.com/office/spreadsheetml/2009/9/main" uri="{B025F937-C7B1-47D3-B67F-A62EFF666E3E}">
          <x14:id>{39B25AAF-EC03-4C10-AE97-20D6C18E62E1}</x14:id>
        </ext>
      </extLst>
    </cfRule>
    <cfRule type="dataBar" priority="7">
      <dataBar>
        <cfvo type="percentile" val="10"/>
        <cfvo type="percentile" val="90"/>
        <color rgb="FFFFC000"/>
      </dataBar>
      <extLst>
        <ext xmlns:x14="http://schemas.microsoft.com/office/spreadsheetml/2009/9/main" uri="{B025F937-C7B1-47D3-B67F-A62EFF666E3E}">
          <x14:id>{CC5352D1-9541-4BB6-9B61-01CA76C76C55}</x14:id>
        </ext>
      </extLst>
    </cfRule>
    <cfRule type="dataBar" priority="6">
      <dataBar>
        <cfvo type="percentile" val="10"/>
        <cfvo type="percentile" val="90"/>
        <color rgb="FFFFC000"/>
      </dataBar>
      <extLst>
        <ext xmlns:x14="http://schemas.microsoft.com/office/spreadsheetml/2009/9/main" uri="{B025F937-C7B1-47D3-B67F-A62EFF666E3E}">
          <x14:id>{A91DA697-39FB-446A-9F7B-D81CAFEC2DD7}</x14:id>
        </ext>
      </extLst>
    </cfRule>
    <cfRule type="dataBar" priority="5">
      <dataBar>
        <cfvo type="percentile" val="10"/>
        <cfvo type="percentile" val="90"/>
        <color rgb="FFFFC000"/>
      </dataBar>
      <extLst>
        <ext xmlns:x14="http://schemas.microsoft.com/office/spreadsheetml/2009/9/main" uri="{B025F937-C7B1-47D3-B67F-A62EFF666E3E}">
          <x14:id>{80DB3AF5-28EC-4B3D-8107-A83F193A7B0A}</x14:id>
        </ext>
      </extLst>
    </cfRule>
    <cfRule type="dataBar" priority="4">
      <dataBar>
        <cfvo type="percentile" val="10"/>
        <cfvo type="percentile" val="90"/>
        <color rgb="FFFFC000"/>
      </dataBar>
      <extLst>
        <ext xmlns:x14="http://schemas.microsoft.com/office/spreadsheetml/2009/9/main" uri="{B025F937-C7B1-47D3-B67F-A62EFF666E3E}">
          <x14:id>{BEE209ED-3A27-4836-96E2-B82157DB381C}</x14:id>
        </ext>
      </extLst>
    </cfRule>
    <cfRule type="dataBar" priority="3">
      <dataBar>
        <cfvo type="percentile" val="10"/>
        <cfvo type="percentile" val="90"/>
        <color rgb="FFFFC000"/>
      </dataBar>
      <extLst>
        <ext xmlns:x14="http://schemas.microsoft.com/office/spreadsheetml/2009/9/main" uri="{B025F937-C7B1-47D3-B67F-A62EFF666E3E}">
          <x14:id>{C7209C22-B1BC-4509-8A6C-2602D2D5126D}</x14:id>
        </ext>
      </extLst>
    </cfRule>
  </conditionalFormatting>
  <conditionalFormatting sqref="G5:G30">
    <cfRule type="dataBar" priority="2">
      <dataBar>
        <cfvo type="percentile" val="10"/>
        <cfvo type="percentile" val="90"/>
        <color rgb="FFFFC000"/>
      </dataBar>
      <extLst>
        <ext xmlns:x14="http://schemas.microsoft.com/office/spreadsheetml/2009/9/main" uri="{B025F937-C7B1-47D3-B67F-A62EFF666E3E}">
          <x14:id>{3278853A-FCF7-454E-89E8-17F7C014AD5E}</x14:id>
        </ext>
      </extLst>
    </cfRule>
    <cfRule type="dataBar" priority="1">
      <dataBar>
        <cfvo type="percentile" val="10"/>
        <cfvo type="percentile" val="90"/>
        <color rgb="FFFFC000"/>
      </dataBar>
      <extLst>
        <ext xmlns:x14="http://schemas.microsoft.com/office/spreadsheetml/2009/9/main" uri="{B025F937-C7B1-47D3-B67F-A62EFF666E3E}">
          <x14:id>{11748487-82E0-44C2-A14A-97B2B65455E2}</x14:id>
        </ext>
      </extLst>
    </cfRule>
  </conditionalFormatting>
  <pageMargins left="0.7" right="0.7" top="0.75" bottom="0.75" header="0.3" footer="0.3"/>
  <ignoredErrors>
    <ignoredError sqref="G5:G30" formulaRange="1"/>
  </ignoredErrors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51" r:id="rId3" name="Button 3">
              <controlPr defaultSize="0" print="0" autoFill="0" autoPict="0" macro="[0]!서식">
                <anchor moveWithCells="1" sizeWithCells="1">
                  <from>
                    <xdr:col>5</xdr:col>
                    <xdr:colOff>0</xdr:colOff>
                    <xdr:row>1</xdr:row>
                    <xdr:rowOff>0</xdr:rowOff>
                  </from>
                  <to>
                    <xdr:col>6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3" r:id="rId4" name="Button 5">
              <controlPr defaultSize="0" print="0" autoFill="0" autoPict="0" macro="[0]!그래프">
                <anchor moveWithCells="1" sizeWithCells="1">
                  <from>
                    <xdr:col>6</xdr:col>
                    <xdr:colOff>0</xdr:colOff>
                    <xdr:row>1</xdr:row>
                    <xdr:rowOff>0</xdr:rowOff>
                  </from>
                  <to>
                    <xdr:col>7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9EC391CB-5D89-4B06-A182-329EA6C35543}">
            <x14:dataBar minLength="0" maxLength="100">
              <x14:cfvo type="percentile">
                <xm:f>10</xm:f>
              </x14:cfvo>
              <x14:cfvo type="percentile">
                <xm:f>90</xm:f>
              </x14:cfvo>
              <x14:negativeFillColor rgb="FFFF0000"/>
              <x14:axisColor rgb="FF000000"/>
            </x14:dataBar>
          </x14:cfRule>
          <x14:cfRule type="dataBar" id="{5C911A3D-810F-4EDD-AD61-C8EFE3EA6DE7}">
            <x14:dataBar minLength="0" maxLength="100">
              <x14:cfvo type="percentile">
                <xm:f>10</xm:f>
              </x14:cfvo>
              <x14:cfvo type="percentile">
                <xm:f>90</xm:f>
              </x14:cfvo>
              <x14:negativeFillColor rgb="FFFF0000"/>
              <x14:axisColor rgb="FF000000"/>
            </x14:dataBar>
          </x14:cfRule>
          <x14:cfRule type="dataBar" id="{074EC8D5-8E4F-4FAC-B120-C48E2728C23C}">
            <x14:dataBar minLength="0" maxLength="100">
              <x14:cfvo type="percentile">
                <xm:f>10</xm:f>
              </x14:cfvo>
              <x14:cfvo type="percentile">
                <xm:f>90</xm:f>
              </x14:cfvo>
              <x14:negativeFillColor rgb="FFFF0000"/>
              <x14:axisColor rgb="FF000000"/>
            </x14:dataBar>
          </x14:cfRule>
          <x14:cfRule type="dataBar" id="{307349A4-9B28-45B9-ADCF-A7CA9D33FA11}">
            <x14:dataBar minLength="0" maxLength="100">
              <x14:cfvo type="percentile">
                <xm:f>10</xm:f>
              </x14:cfvo>
              <x14:cfvo type="percentile">
                <xm:f>90</xm:f>
              </x14:cfvo>
              <x14:negativeFillColor rgb="FFFF0000"/>
              <x14:axisColor rgb="FF000000"/>
            </x14:dataBar>
          </x14:cfRule>
          <x14:cfRule type="dataBar" id="{2512FB58-CD80-4D43-9F15-4D60FE1E8D07}">
            <x14:dataBar minLength="0" maxLength="100">
              <x14:cfvo type="percentile">
                <xm:f>10</xm:f>
              </x14:cfvo>
              <x14:cfvo type="percentile">
                <xm:f>90</xm:f>
              </x14:cfvo>
              <x14:negativeFillColor rgb="FFFF0000"/>
              <x14:axisColor rgb="FF000000"/>
            </x14:dataBar>
          </x14:cfRule>
          <x14:cfRule type="dataBar" id="{39B25AAF-EC03-4C10-AE97-20D6C18E62E1}">
            <x14:dataBar minLength="0" maxLength="100">
              <x14:cfvo type="percentile">
                <xm:f>10</xm:f>
              </x14:cfvo>
              <x14:cfvo type="percentile">
                <xm:f>90</xm:f>
              </x14:cfvo>
              <x14:negativeFillColor rgb="FFFF0000"/>
              <x14:axisColor rgb="FF000000"/>
            </x14:dataBar>
          </x14:cfRule>
          <x14:cfRule type="dataBar" id="{CC5352D1-9541-4BB6-9B61-01CA76C76C55}">
            <x14:dataBar minLength="0" maxLength="100">
              <x14:cfvo type="percentile">
                <xm:f>10</xm:f>
              </x14:cfvo>
              <x14:cfvo type="percentile">
                <xm:f>90</xm:f>
              </x14:cfvo>
              <x14:negativeFillColor rgb="FFFF0000"/>
              <x14:axisColor rgb="FF000000"/>
            </x14:dataBar>
          </x14:cfRule>
          <x14:cfRule type="dataBar" id="{A91DA697-39FB-446A-9F7B-D81CAFEC2DD7}">
            <x14:dataBar minLength="0" maxLength="100">
              <x14:cfvo type="percentile">
                <xm:f>10</xm:f>
              </x14:cfvo>
              <x14:cfvo type="percentile">
                <xm:f>90</xm:f>
              </x14:cfvo>
              <x14:negativeFillColor rgb="FFFF0000"/>
              <x14:axisColor rgb="FF000000"/>
            </x14:dataBar>
          </x14:cfRule>
          <x14:cfRule type="dataBar" id="{80DB3AF5-28EC-4B3D-8107-A83F193A7B0A}">
            <x14:dataBar minLength="0" maxLength="100">
              <x14:cfvo type="percentile">
                <xm:f>10</xm:f>
              </x14:cfvo>
              <x14:cfvo type="percentile">
                <xm:f>90</xm:f>
              </x14:cfvo>
              <x14:negativeFillColor rgb="FFFF0000"/>
              <x14:axisColor rgb="FF000000"/>
            </x14:dataBar>
          </x14:cfRule>
          <x14:cfRule type="dataBar" id="{BEE209ED-3A27-4836-96E2-B82157DB381C}">
            <x14:dataBar minLength="0" maxLength="100">
              <x14:cfvo type="percentile">
                <xm:f>10</xm:f>
              </x14:cfvo>
              <x14:cfvo type="percentile">
                <xm:f>90</xm:f>
              </x14:cfvo>
              <x14:negativeFillColor rgb="FFFF0000"/>
              <x14:axisColor rgb="FF000000"/>
            </x14:dataBar>
          </x14:cfRule>
          <x14:cfRule type="dataBar" id="{C7209C22-B1BC-4509-8A6C-2602D2D5126D}">
            <x14:dataBar minLength="0" maxLength="100">
              <x14:cfvo type="percentile">
                <xm:f>10</xm:f>
              </x14:cfvo>
              <x14:cfvo type="percentile">
                <xm:f>90</xm:f>
              </x14:cfvo>
              <x14:negativeFillColor rgb="FFFF0000"/>
              <x14:axisColor rgb="FF000000"/>
            </x14:dataBar>
          </x14:cfRule>
          <xm:sqref>A5:G30</xm:sqref>
        </x14:conditionalFormatting>
        <x14:conditionalFormatting xmlns:xm="http://schemas.microsoft.com/office/excel/2006/main">
          <x14:cfRule type="dataBar" id="{3278853A-FCF7-454E-89E8-17F7C014AD5E}">
            <x14:dataBar minLength="0" maxLength="100">
              <x14:cfvo type="percentile">
                <xm:f>10</xm:f>
              </x14:cfvo>
              <x14:cfvo type="percentile">
                <xm:f>90</xm:f>
              </x14:cfvo>
              <x14:negativeFillColor rgb="FFFF0000"/>
              <x14:axisColor rgb="FF000000"/>
            </x14:dataBar>
          </x14:cfRule>
          <x14:cfRule type="dataBar" id="{11748487-82E0-44C2-A14A-97B2B65455E2}">
            <x14:dataBar minLength="0" maxLength="100">
              <x14:cfvo type="percentile">
                <xm:f>10</xm:f>
              </x14:cfvo>
              <x14:cfvo type="percentile">
                <xm:f>90</xm:f>
              </x14:cfvo>
              <x14:negativeFillColor rgb="FFFF0000"/>
              <x14:axisColor rgb="FF000000"/>
            </x14:dataBar>
          </x14:cfRule>
          <xm:sqref>G5:G30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1"/>
  <dimension ref="B2:G5"/>
  <sheetViews>
    <sheetView tabSelected="1" workbookViewId="0">
      <selection activeCell="I5" sqref="I5"/>
    </sheetView>
  </sheetViews>
  <sheetFormatPr defaultRowHeight="17.399999999999999" x14ac:dyDescent="0.4"/>
  <cols>
    <col min="3" max="3" width="13" bestFit="1" customWidth="1"/>
    <col min="6" max="6" width="11" bestFit="1" customWidth="1"/>
    <col min="9" max="9" width="15.8984375" customWidth="1"/>
  </cols>
  <sheetData>
    <row r="2" spans="2:7" x14ac:dyDescent="0.4">
      <c r="B2" t="s">
        <v>52</v>
      </c>
    </row>
    <row r="3" spans="2:7" x14ac:dyDescent="0.4">
      <c r="B3" s="1" t="s">
        <v>1</v>
      </c>
      <c r="C3" s="1" t="s">
        <v>0</v>
      </c>
      <c r="D3" s="1" t="s">
        <v>2</v>
      </c>
      <c r="E3" s="1" t="s">
        <v>4</v>
      </c>
      <c r="F3" s="1" t="s">
        <v>5</v>
      </c>
      <c r="G3" s="1" t="s">
        <v>6</v>
      </c>
    </row>
    <row r="4" spans="2:7" x14ac:dyDescent="0.4">
      <c r="B4" t="s">
        <v>71</v>
      </c>
      <c r="C4" t="s">
        <v>7</v>
      </c>
      <c r="D4" t="s">
        <v>72</v>
      </c>
      <c r="E4">
        <v>90</v>
      </c>
      <c r="F4">
        <v>89</v>
      </c>
      <c r="G4">
        <v>70</v>
      </c>
    </row>
    <row r="5" spans="2:7" x14ac:dyDescent="0.4">
      <c r="B5" t="s">
        <v>73</v>
      </c>
      <c r="C5" t="s">
        <v>12</v>
      </c>
      <c r="D5" t="s">
        <v>74</v>
      </c>
      <c r="E5">
        <v>100</v>
      </c>
      <c r="F5">
        <v>97</v>
      </c>
      <c r="G5">
        <v>70</v>
      </c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8193" r:id="rId3" name="cmd성적입력">
          <controlPr defaultSize="0" autoLine="0" r:id="rId4">
            <anchor moveWithCells="1">
              <from>
                <xdr:col>7</xdr:col>
                <xdr:colOff>449580</xdr:colOff>
                <xdr:row>0</xdr:row>
                <xdr:rowOff>175260</xdr:rowOff>
              </from>
              <to>
                <xdr:col>8</xdr:col>
                <xdr:colOff>1021080</xdr:colOff>
                <xdr:row>2</xdr:row>
                <xdr:rowOff>121920</xdr:rowOff>
              </to>
            </anchor>
          </controlPr>
        </control>
      </mc:Choice>
      <mc:Fallback>
        <control shapeId="8193" r:id="rId3" name="cmd성적입력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3</vt:i4>
      </vt:variant>
    </vt:vector>
  </HeadingPairs>
  <TitlesOfParts>
    <vt:vector size="11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김류태</cp:lastModifiedBy>
  <dcterms:created xsi:type="dcterms:W3CDTF">2023-08-09T00:13:15Z</dcterms:created>
  <dcterms:modified xsi:type="dcterms:W3CDTF">2025-03-01T12:03:15Z</dcterms:modified>
</cp:coreProperties>
</file>