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00rlf\Desktop\2025_기출문제집_컴활1급실기_학습자료_241206 update\02 최신기출유형\02회\"/>
    </mc:Choice>
  </mc:AlternateContent>
  <xr:revisionPtr revIDLastSave="0" documentId="13_ncr:1_{C9FA9B4A-DC33-4253-8D59-CA88806CFF3F}" xr6:coauthVersionLast="47" xr6:coauthVersionMax="47" xr10:uidLastSave="{00000000-0000-0000-0000-000000000000}"/>
  <bookViews>
    <workbookView xWindow="-110" yWindow="-110" windowWidth="19420" windowHeight="10300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'기본작업-1'!$B$2:$H$27</definedName>
    <definedName name="_xlnm.Criteria" localSheetId="0">'기본작업-1'!$B$29:$B$30</definedName>
    <definedName name="_xlnm.Extract" localSheetId="0">'기본작업-1'!$B$32:$H$32</definedName>
    <definedName name="_xlnm.Print_Area" localSheetId="1">'기본작업-2'!$B$2:$I$28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8" i="3" l="1"/>
  <c r="L15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" i="3"/>
  <c r="B30" i="1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C6" i="5"/>
  <c r="B12" i="5" s="1"/>
  <c r="J6" i="3"/>
  <c r="J7" i="3"/>
  <c r="J32" i="3"/>
  <c r="J27" i="3"/>
  <c r="J19" i="3"/>
  <c r="J14" i="3"/>
  <c r="J15" i="3"/>
  <c r="J25" i="3"/>
  <c r="J3" i="3"/>
  <c r="J24" i="3"/>
  <c r="J28" i="3"/>
  <c r="J21" i="3"/>
  <c r="J11" i="3"/>
  <c r="J16" i="3"/>
  <c r="J4" i="3"/>
  <c r="J22" i="3"/>
  <c r="J23" i="3"/>
  <c r="J26" i="3"/>
  <c r="J18" i="3"/>
  <c r="J10" i="3"/>
  <c r="J8" i="3"/>
  <c r="J29" i="3"/>
  <c r="J12" i="3"/>
  <c r="J30" i="3"/>
  <c r="J31" i="3"/>
  <c r="J9" i="3"/>
  <c r="J5" i="3"/>
  <c r="J33" i="3"/>
  <c r="J13" i="3"/>
  <c r="J34" i="3"/>
  <c r="J17" i="3"/>
  <c r="J20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F507AE5-7338-4BC4-941D-9F3A2E18BA82}" name="MS Access Database_Query" type="1" refreshedVersion="8" background="1">
    <dbPr connection="DSN=MS Access Database;DBQ=C:\Users\00rlf\Desktop\2025_기출문제집_컴활1급실기_학습자료_241206 update\02 최신기출유형\02회\학과별성적.accdb;DefaultDir=C:\Users\00rlf\Desktop\2025_기출문제집_컴활1급실기_학습자료_241206 update\02 최신기출유형\02회;DriverId=25;FIL=MS Access;MaxBufferSize=2048;PageTimeout=5;" command="SELECT 문과계열.학과명, 문과계열.학년, 문과계열.성별, 문과계열.학과성적, 문과계열.어학테스트, 문과계열.면접, 문과계열.총점_x000d__x000a_FROM 문과계열 문과계열"/>
  </connection>
  <connection id="2" xr16:uid="{C2B80D8B-2F48-4298-9581-AAEB402D6C30}" name="MS Access Database_Query1" type="1" refreshedVersion="8" background="1">
    <dbPr connection="DSN=MS Access Database;DBQ=C:\Users\00rlf\Desktop\2025_기출문제집_컴활1급실기_학습자료_241206 update\02 최신기출유형\02회\학과별성적.accdb;DefaultDir=C:\Users\00rlf\Desktop\2025_기출문제집_컴활1급실기_학습자료_241206 update\02 최신기출유형\02회;DriverId=25;FIL=MS Access;MaxBufferSize=2048;PageTimeout=5;" command="SELECT 문과계열.학과명, 문과계열.학년, 문과계열.성별, 문과계열.학과성적, 문과계열.어학테스트, 문과계열.면접, 문과계열.총점_x000d__x000a_FROM 문과계열 문과계열_x000d__x000a_WHERE (문과계열.총점&gt;=85)"/>
  </connection>
</connections>
</file>

<file path=xl/sharedStrings.xml><?xml version="1.0" encoding="utf-8"?>
<sst xmlns="http://schemas.openxmlformats.org/spreadsheetml/2006/main" count="436" uniqueCount="88">
  <si>
    <t>학과명</t>
  </si>
  <si>
    <t>성명</t>
  </si>
  <si>
    <t>학년</t>
  </si>
  <si>
    <t>성별</t>
  </si>
  <si>
    <t>학과성적</t>
  </si>
  <si>
    <t>어학테스트</t>
  </si>
  <si>
    <t>면접</t>
  </si>
  <si>
    <t>문예창작과</t>
  </si>
  <si>
    <t>김한응</t>
  </si>
  <si>
    <t>남</t>
  </si>
  <si>
    <t>김진영</t>
  </si>
  <si>
    <t>여</t>
  </si>
  <si>
    <t>문헌정보학과</t>
  </si>
  <si>
    <t>최금희</t>
  </si>
  <si>
    <t>백준걸</t>
  </si>
  <si>
    <t>이나영</t>
  </si>
  <si>
    <t>김태정</t>
  </si>
  <si>
    <t>이원섭</t>
  </si>
  <si>
    <t>유근숙</t>
  </si>
  <si>
    <t>국어국문학과</t>
  </si>
  <si>
    <t>민병철</t>
  </si>
  <si>
    <t>배대승</t>
  </si>
  <si>
    <t>중국어과</t>
  </si>
  <si>
    <t>황선칠</t>
  </si>
  <si>
    <t>문은아</t>
  </si>
  <si>
    <t>강흥석</t>
  </si>
  <si>
    <t>윤여송</t>
  </si>
  <si>
    <t>허기상</t>
  </si>
  <si>
    <t>박영후</t>
  </si>
  <si>
    <t>이준석</t>
  </si>
  <si>
    <t>한성현</t>
  </si>
  <si>
    <t>김경희</t>
  </si>
  <si>
    <t>김세환</t>
  </si>
  <si>
    <t>정참삼</t>
  </si>
  <si>
    <t>박병훈</t>
  </si>
  <si>
    <t>박상준</t>
  </si>
  <si>
    <t>최재석</t>
  </si>
  <si>
    <t>김형섭</t>
  </si>
  <si>
    <t>총점</t>
  </si>
  <si>
    <t>최연희</t>
  </si>
  <si>
    <t>정태은</t>
  </si>
  <si>
    <t>남미경</t>
  </si>
  <si>
    <t>윤민영</t>
  </si>
  <si>
    <t>최선수</t>
  </si>
  <si>
    <t>정환홍</t>
  </si>
  <si>
    <t>최경수</t>
  </si>
  <si>
    <t>고수정</t>
  </si>
  <si>
    <t>도경민</t>
  </si>
  <si>
    <t>김수정</t>
  </si>
  <si>
    <t>유응구</t>
  </si>
  <si>
    <t>이병렬</t>
  </si>
  <si>
    <t>이영희</t>
  </si>
  <si>
    <t>[표1]</t>
  </si>
  <si>
    <t>학과성적지수</t>
  </si>
  <si>
    <t>비고</t>
  </si>
  <si>
    <t>언론정보학과</t>
  </si>
  <si>
    <t>박극준</t>
  </si>
  <si>
    <t>김기상</t>
  </si>
  <si>
    <t>최준성</t>
  </si>
  <si>
    <t>차용숙</t>
  </si>
  <si>
    <t>김경식</t>
  </si>
  <si>
    <t>홍지연</t>
  </si>
  <si>
    <t>[표2]</t>
  </si>
  <si>
    <t>인원수</t>
  </si>
  <si>
    <t>면접 평균</t>
  </si>
  <si>
    <t>[표1</t>
  </si>
  <si>
    <t>점수</t>
  </si>
  <si>
    <t>가중치</t>
  </si>
  <si>
    <t>[표2] 학과성적과 어학테스트에 따른 총점</t>
  </si>
  <si>
    <t>[표1] 학과별 평균 성적</t>
  </si>
  <si>
    <t>미응시</t>
  </si>
  <si>
    <t>1홍길동</t>
  </si>
  <si>
    <t>2학년</t>
  </si>
  <si>
    <t>2나현진</t>
  </si>
  <si>
    <t>4학년</t>
  </si>
  <si>
    <t>조건</t>
    <phoneticPr fontId="1" type="noConversion"/>
  </si>
  <si>
    <t>(모두)</t>
  </si>
  <si>
    <t>총합계</t>
  </si>
  <si>
    <t>탐구형 학과</t>
  </si>
  <si>
    <t>예술 · 관습형 학과</t>
  </si>
  <si>
    <t>전체 평균 : 학과성적</t>
  </si>
  <si>
    <t>평균 : 학과성적</t>
  </si>
  <si>
    <t>전체 평균 : 어학테스트</t>
  </si>
  <si>
    <t>평균 : 어학테스트</t>
  </si>
  <si>
    <t>전체 평균 : 면접</t>
  </si>
  <si>
    <t>평균 : 면접</t>
  </si>
  <si>
    <t>학과명2</t>
  </si>
  <si>
    <t>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</si>
</sst>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[Red][&gt;=95]&quot;A+(&quot;0.0&quot;)&quot;;[Black][&gt;=90]&quot;A&quot;;&quot;&quot;;[Blue]General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5" tint="0.39997558519241921"/>
      </left>
      <right/>
      <top style="thin">
        <color theme="5" tint="0.39997558519241921"/>
      </top>
      <bottom/>
      <diagonal/>
    </border>
    <border>
      <left/>
      <right/>
      <top style="thin">
        <color theme="5" tint="0.39997558519241921"/>
      </top>
      <bottom/>
      <diagonal/>
    </border>
    <border>
      <left/>
      <right style="thin">
        <color theme="5" tint="0.39997558519241921"/>
      </right>
      <top style="thin">
        <color theme="5" tint="0.39997558519241921"/>
      </top>
      <bottom/>
      <diagonal/>
    </border>
    <border>
      <left style="thin">
        <color theme="5" tint="0.39997558519241921"/>
      </left>
      <right/>
      <top style="thin">
        <color theme="5" tint="0.39997558519241921"/>
      </top>
      <bottom style="thin">
        <color theme="5" tint="0.39997558519241921"/>
      </bottom>
      <diagonal/>
    </border>
    <border>
      <left/>
      <right/>
      <top style="thin">
        <color theme="5" tint="0.39997558519241921"/>
      </top>
      <bottom style="thin">
        <color theme="5" tint="0.39997558519241921"/>
      </bottom>
      <diagonal/>
    </border>
    <border>
      <left/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0" borderId="4" xfId="1" applyFont="1" applyBorder="1" applyAlignment="1">
      <alignment horizontal="center" wrapText="1"/>
    </xf>
    <xf numFmtId="0" fontId="4" fillId="0" borderId="6" xfId="1" applyFont="1" applyBorder="1" applyAlignment="1">
      <alignment horizontal="center" wrapText="1"/>
    </xf>
    <xf numFmtId="0" fontId="4" fillId="0" borderId="8" xfId="1" applyFont="1" applyBorder="1" applyAlignment="1">
      <alignment horizontal="center" wrapText="1"/>
    </xf>
    <xf numFmtId="0" fontId="0" fillId="4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5" fillId="0" borderId="0" xfId="0" applyFont="1">
      <alignment vertical="center"/>
    </xf>
    <xf numFmtId="0" fontId="0" fillId="0" borderId="0" xfId="0" applyAlignment="1">
      <alignment horizontal="right" vertical="center"/>
    </xf>
    <xf numFmtId="0" fontId="3" fillId="5" borderId="14" xfId="1" applyFont="1" applyFill="1" applyBorder="1" applyAlignment="1">
      <alignment horizontal="center"/>
    </xf>
    <xf numFmtId="0" fontId="3" fillId="5" borderId="15" xfId="1" applyFont="1" applyFill="1" applyBorder="1" applyAlignment="1">
      <alignment horizontal="center"/>
    </xf>
    <xf numFmtId="0" fontId="3" fillId="5" borderId="16" xfId="1" applyFont="1" applyFill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4" fillId="0" borderId="14" xfId="1" applyFont="1" applyBorder="1" applyAlignment="1">
      <alignment horizontal="center" wrapText="1"/>
    </xf>
    <xf numFmtId="0" fontId="4" fillId="0" borderId="15" xfId="1" applyFont="1" applyBorder="1" applyAlignment="1">
      <alignment horizontal="center" wrapText="1"/>
    </xf>
    <xf numFmtId="0" fontId="7" fillId="0" borderId="1" xfId="1" applyFont="1" applyBorder="1" applyAlignment="1">
      <alignment horizontal="center" wrapText="1"/>
    </xf>
    <xf numFmtId="0" fontId="4" fillId="0" borderId="17" xfId="1" applyFont="1" applyBorder="1" applyAlignment="1">
      <alignment horizontal="center" wrapText="1"/>
    </xf>
    <xf numFmtId="0" fontId="4" fillId="0" borderId="18" xfId="1" applyFont="1" applyBorder="1" applyAlignment="1">
      <alignment horizontal="center" wrapText="1"/>
    </xf>
    <xf numFmtId="0" fontId="0" fillId="0" borderId="0" xfId="0" applyAlignment="1">
      <alignment horizontal="left" vertical="center"/>
    </xf>
    <xf numFmtId="0" fontId="4" fillId="0" borderId="4" xfId="1" applyFont="1" applyBorder="1" applyAlignment="1" applyProtection="1">
      <alignment horizontal="right" wrapText="1"/>
      <protection locked="0"/>
    </xf>
    <xf numFmtId="0" fontId="4" fillId="0" borderId="5" xfId="1" applyFont="1" applyBorder="1" applyAlignment="1" applyProtection="1">
      <alignment horizontal="right" wrapText="1"/>
      <protection locked="0"/>
    </xf>
    <xf numFmtId="0" fontId="4" fillId="0" borderId="6" xfId="1" applyFont="1" applyBorder="1" applyAlignment="1" applyProtection="1">
      <alignment horizontal="right" wrapText="1"/>
      <protection locked="0"/>
    </xf>
    <xf numFmtId="0" fontId="4" fillId="0" borderId="7" xfId="1" applyFont="1" applyBorder="1" applyAlignment="1" applyProtection="1">
      <alignment horizontal="right" wrapText="1"/>
      <protection locked="0"/>
    </xf>
    <xf numFmtId="0" fontId="4" fillId="0" borderId="8" xfId="1" applyFont="1" applyBorder="1" applyAlignment="1" applyProtection="1">
      <alignment horizontal="right" wrapText="1"/>
      <protection locked="0"/>
    </xf>
    <xf numFmtId="0" fontId="4" fillId="0" borderId="9" xfId="1" applyFont="1" applyBorder="1" applyAlignment="1" applyProtection="1">
      <alignment horizontal="right" wrapText="1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177" fontId="4" fillId="0" borderId="15" xfId="1" applyNumberFormat="1" applyFont="1" applyBorder="1" applyAlignment="1">
      <alignment horizontal="center" wrapText="1"/>
    </xf>
    <xf numFmtId="177" fontId="4" fillId="0" borderId="16" xfId="1" applyNumberFormat="1" applyFont="1" applyBorder="1" applyAlignment="1">
      <alignment horizontal="center" wrapText="1"/>
    </xf>
    <xf numFmtId="177" fontId="4" fillId="0" borderId="18" xfId="1" applyNumberFormat="1" applyFont="1" applyBorder="1" applyAlignment="1">
      <alignment horizontal="center" wrapText="1"/>
    </xf>
    <xf numFmtId="177" fontId="4" fillId="0" borderId="19" xfId="1" applyNumberFormat="1" applyFont="1" applyBorder="1" applyAlignment="1">
      <alignment horizontal="center" wrapText="1"/>
    </xf>
  </cellXfs>
  <cellStyles count="2">
    <cellStyle name="표준" xfId="0" builtinId="0"/>
    <cellStyle name="표준_분석작업-1" xfId="1" xr:uid="{F4A437BD-0CA7-4BA6-8681-09212A5826BE}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학과별 성적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'기타작업-1'!$C$4</c:f>
              <c:strCache>
                <c:ptCount val="1"/>
                <c:pt idx="0">
                  <c:v>학과성적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'기타작업-1'!$C$5:$C$8</c:f>
              <c:numCache>
                <c:formatCode>General</c:formatCode>
                <c:ptCount val="4"/>
                <c:pt idx="0">
                  <c:v>85</c:v>
                </c:pt>
                <c:pt idx="1">
                  <c:v>87</c:v>
                </c:pt>
                <c:pt idx="2">
                  <c:v>93</c:v>
                </c:pt>
                <c:pt idx="3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4F-4F55-A64B-56394BE40DDE}"/>
            </c:ext>
          </c:extLst>
        </c:ser>
        <c:ser>
          <c:idx val="1"/>
          <c:order val="1"/>
          <c:tx>
            <c:strRef>
              <c:f>'기타작업-1'!$D$4</c:f>
              <c:strCache>
                <c:ptCount val="1"/>
                <c:pt idx="0">
                  <c:v>어학테스트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'기타작업-1'!$D$5:$D$8</c:f>
              <c:numCache>
                <c:formatCode>General</c:formatCode>
                <c:ptCount val="4"/>
                <c:pt idx="0">
                  <c:v>87</c:v>
                </c:pt>
                <c:pt idx="1">
                  <c:v>88</c:v>
                </c:pt>
                <c:pt idx="2">
                  <c:v>87</c:v>
                </c:pt>
                <c:pt idx="3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4F-4F55-A64B-56394BE40DDE}"/>
            </c:ext>
          </c:extLst>
        </c:ser>
        <c:ser>
          <c:idx val="2"/>
          <c:order val="2"/>
          <c:tx>
            <c:strRef>
              <c:f>'기타작업-1'!$E$4</c:f>
              <c:strCache>
                <c:ptCount val="1"/>
                <c:pt idx="0">
                  <c:v>면접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>
              <a:bevelT w="63500" h="63500" prst="artDeco"/>
              <a:contourClr>
                <a:srgbClr val="000000"/>
              </a:contourClr>
            </a:sp3d>
          </c:spPr>
          <c:invertIfNegative val="0"/>
          <c:dLbls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'기타작업-1'!$E$5:$E$8</c:f>
              <c:numCache>
                <c:formatCode>General</c:formatCode>
                <c:ptCount val="4"/>
                <c:pt idx="0">
                  <c:v>90</c:v>
                </c:pt>
                <c:pt idx="1">
                  <c:v>83</c:v>
                </c:pt>
                <c:pt idx="2">
                  <c:v>81</c:v>
                </c:pt>
                <c:pt idx="3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4F-4F55-A64B-56394BE40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20"/>
        <c:axId val="479596656"/>
        <c:axId val="476200192"/>
      </c:barChart>
      <c:catAx>
        <c:axId val="479596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6200192"/>
        <c:crosses val="autoZero"/>
        <c:auto val="1"/>
        <c:lblAlgn val="ctr"/>
        <c:lblOffset val="100"/>
        <c:noMultiLvlLbl val="0"/>
      </c:catAx>
      <c:valAx>
        <c:axId val="476200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9596656"/>
        <c:crosses val="autoZero"/>
        <c:crossBetween val="between"/>
      </c:valAx>
      <c:spPr>
        <a:pattFill prst="pct10">
          <a:fgClr>
            <a:schemeClr val="dk1">
              <a:lumMod val="65000"/>
              <a:lumOff val="35000"/>
            </a:schemeClr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>
      <a:outerShdw blurRad="50800" dist="38100" dir="5400000" algn="t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6</xdr:col>
      <xdr:colOff>0</xdr:colOff>
      <xdr:row>2</xdr:row>
      <xdr:rowOff>0</xdr:rowOff>
    </xdr:to>
    <xdr:sp macro="[0]!서식" textlink="">
      <xdr:nvSpPr>
        <xdr:cNvPr id="2" name="사각형: 빗면 1">
          <a:extLst>
            <a:ext uri="{FF2B5EF4-FFF2-40B4-BE49-F238E27FC236}">
              <a16:creationId xmlns:a16="http://schemas.microsoft.com/office/drawing/2014/main" id="{E126F600-38C4-2395-88B8-09EA8E643447}"/>
            </a:ext>
          </a:extLst>
        </xdr:cNvPr>
        <xdr:cNvSpPr/>
      </xdr:nvSpPr>
      <xdr:spPr>
        <a:xfrm>
          <a:off x="3688080" y="0"/>
          <a:ext cx="86868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  <a:endParaRPr lang="en-US" altLang="ko-KR" sz="1100"/>
        </a:p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7</xdr:col>
      <xdr:colOff>0</xdr:colOff>
      <xdr:row>2</xdr:row>
      <xdr:rowOff>0</xdr:rowOff>
    </xdr:to>
    <xdr:sp macro="[0]!그래프" textlink="">
      <xdr:nvSpPr>
        <xdr:cNvPr id="3" name="사각형: 빗면 2">
          <a:extLst>
            <a:ext uri="{FF2B5EF4-FFF2-40B4-BE49-F238E27FC236}">
              <a16:creationId xmlns:a16="http://schemas.microsoft.com/office/drawing/2014/main" id="{F9EBD15B-0C7F-4401-96E6-CEEDD80176FC}"/>
            </a:ext>
          </a:extLst>
        </xdr:cNvPr>
        <xdr:cNvSpPr/>
      </xdr:nvSpPr>
      <xdr:spPr>
        <a:xfrm>
          <a:off x="4556760" y="0"/>
          <a:ext cx="7391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그래프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450850</xdr:colOff>
          <xdr:row>0</xdr:row>
          <xdr:rowOff>177800</xdr:rowOff>
        </xdr:from>
        <xdr:to>
          <xdr:col>8</xdr:col>
          <xdr:colOff>1022350</xdr:colOff>
          <xdr:row>2</xdr:row>
          <xdr:rowOff>120650</xdr:rowOff>
        </xdr:to>
        <xdr:sp macro="" textlink="">
          <xdr:nvSpPr>
            <xdr:cNvPr id="8193" name="cmd성적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ilseon Kim" refreshedDate="45723.871314930555" backgroundQuery="1" createdVersion="8" refreshedVersion="8" minRefreshableVersion="3" recordCount="35" xr:uid="{52B8311B-2FB1-4CCD-886F-4D8AEF744C45}">
  <cacheSource type="external" connectionId="2"/>
  <cacheFields count="8">
    <cacheField name="학과명" numFmtId="0" sqlType="-9">
      <sharedItems count="4">
        <s v="중국어과"/>
        <s v="문헌정보학과"/>
        <s v="문예창작과"/>
        <s v="국어국문학과"/>
      </sharedItems>
      <fieldGroup par="7"/>
    </cacheField>
    <cacheField name="학년" numFmtId="0" sqlType="8">
      <sharedItems containsSemiMixedTypes="0" containsString="0" containsNumber="1" containsInteger="1" minValue="2" maxValue="4" count="3">
        <n v="3"/>
        <n v="2"/>
        <n v="4"/>
      </sharedItems>
    </cacheField>
    <cacheField name="성별" numFmtId="0" sqlType="-9">
      <sharedItems count="2">
        <s v="남"/>
        <s v="여"/>
      </sharedItems>
    </cacheField>
    <cacheField name="학과성적" numFmtId="0" sqlType="8">
      <sharedItems containsSemiMixedTypes="0" containsString="0" containsNumber="1" minValue="79.3" maxValue="99.9" count="14">
        <n v="93.3"/>
        <n v="88.4"/>
        <n v="93.5"/>
        <n v="79.3"/>
        <n v="91.5"/>
        <n v="97.3"/>
        <n v="94"/>
        <n v="86.6"/>
        <n v="97.7"/>
        <n v="87.1"/>
        <n v="91.7"/>
        <n v="81.099999999999994"/>
        <n v="84.6"/>
        <n v="99.9"/>
      </sharedItems>
    </cacheField>
    <cacheField name="어학테스트" numFmtId="0" sqlType="8">
      <sharedItems containsSemiMixedTypes="0" containsString="0" containsNumber="1" containsInteger="1" minValue="70" maxValue="99" count="15">
        <n v="70"/>
        <n v="94"/>
        <n v="92"/>
        <n v="95"/>
        <n v="87"/>
        <n v="96"/>
        <n v="97"/>
        <n v="98"/>
        <n v="78"/>
        <n v="91"/>
        <n v="88"/>
        <n v="84"/>
        <n v="79"/>
        <n v="77"/>
        <n v="99"/>
      </sharedItems>
    </cacheField>
    <cacheField name="면접" numFmtId="0" sqlType="8">
      <sharedItems containsSemiMixedTypes="0" containsString="0" containsNumber="1" containsInteger="1" minValue="76" maxValue="99" count="12">
        <n v="91"/>
        <n v="97"/>
        <n v="95"/>
        <n v="92"/>
        <n v="76"/>
        <n v="96"/>
        <n v="99"/>
        <n v="82"/>
        <n v="80"/>
        <n v="88"/>
        <n v="87"/>
        <n v="90"/>
      </sharedItems>
    </cacheField>
    <cacheField name="총점" numFmtId="0" sqlType="8">
      <sharedItems containsSemiMixedTypes="0" containsString="0" containsNumber="1" minValue="85.15" maxValue="97.15" count="32">
        <n v="87.95"/>
        <n v="92.1"/>
        <n v="93.55"/>
        <n v="93.35"/>
        <n v="86.15"/>
        <n v="87.75"/>
        <n v="93.85"/>
        <n v="96.85"/>
        <n v="89.5"/>
        <n v="86.65"/>
        <n v="89.45"/>
        <n v="88.75"/>
        <n v="91.85"/>
        <n v="89.75"/>
        <n v="90.45"/>
        <n v="90.1"/>
        <n v="91.6"/>
        <n v="91.25"/>
        <n v="93.05"/>
        <n v="87.7"/>
        <n v="92.85"/>
        <n v="91.75"/>
        <n v="93"/>
        <n v="90.05"/>
        <n v="90.9"/>
        <n v="91.15"/>
        <n v="85.15"/>
        <n v="86.5"/>
        <n v="95.15"/>
        <n v="92.55"/>
        <n v="92.45"/>
        <n v="97.15"/>
      </sharedItems>
    </cacheField>
    <cacheField name="학과명2" numFmtId="0" databaseField="0">
      <fieldGroup base="0">
        <discretePr count="4">
          <x v="0"/>
          <x v="1"/>
          <x v="1"/>
          <x v="0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">
  <r>
    <x v="0"/>
    <x v="0"/>
    <x v="0"/>
    <x v="0"/>
    <x v="0"/>
    <x v="0"/>
    <x v="0"/>
  </r>
  <r>
    <x v="1"/>
    <x v="0"/>
    <x v="0"/>
    <x v="1"/>
    <x v="1"/>
    <x v="1"/>
    <x v="1"/>
  </r>
  <r>
    <x v="1"/>
    <x v="0"/>
    <x v="1"/>
    <x v="0"/>
    <x v="2"/>
    <x v="2"/>
    <x v="2"/>
  </r>
  <r>
    <x v="1"/>
    <x v="1"/>
    <x v="1"/>
    <x v="2"/>
    <x v="3"/>
    <x v="3"/>
    <x v="3"/>
  </r>
  <r>
    <x v="0"/>
    <x v="1"/>
    <x v="0"/>
    <x v="3"/>
    <x v="4"/>
    <x v="1"/>
    <x v="4"/>
  </r>
  <r>
    <x v="0"/>
    <x v="0"/>
    <x v="0"/>
    <x v="4"/>
    <x v="5"/>
    <x v="4"/>
    <x v="5"/>
  </r>
  <r>
    <x v="2"/>
    <x v="1"/>
    <x v="0"/>
    <x v="0"/>
    <x v="6"/>
    <x v="0"/>
    <x v="3"/>
  </r>
  <r>
    <x v="3"/>
    <x v="1"/>
    <x v="0"/>
    <x v="0"/>
    <x v="7"/>
    <x v="3"/>
    <x v="6"/>
  </r>
  <r>
    <x v="2"/>
    <x v="0"/>
    <x v="0"/>
    <x v="5"/>
    <x v="6"/>
    <x v="5"/>
    <x v="7"/>
  </r>
  <r>
    <x v="2"/>
    <x v="1"/>
    <x v="1"/>
    <x v="1"/>
    <x v="8"/>
    <x v="6"/>
    <x v="8"/>
  </r>
  <r>
    <x v="1"/>
    <x v="0"/>
    <x v="1"/>
    <x v="3"/>
    <x v="9"/>
    <x v="5"/>
    <x v="9"/>
  </r>
  <r>
    <x v="3"/>
    <x v="0"/>
    <x v="0"/>
    <x v="0"/>
    <x v="9"/>
    <x v="7"/>
    <x v="10"/>
  </r>
  <r>
    <x v="3"/>
    <x v="2"/>
    <x v="1"/>
    <x v="4"/>
    <x v="3"/>
    <x v="8"/>
    <x v="11"/>
  </r>
  <r>
    <x v="0"/>
    <x v="0"/>
    <x v="0"/>
    <x v="5"/>
    <x v="8"/>
    <x v="3"/>
    <x v="12"/>
  </r>
  <r>
    <x v="2"/>
    <x v="0"/>
    <x v="0"/>
    <x v="4"/>
    <x v="10"/>
    <x v="9"/>
    <x v="13"/>
  </r>
  <r>
    <x v="0"/>
    <x v="1"/>
    <x v="0"/>
    <x v="2"/>
    <x v="10"/>
    <x v="10"/>
    <x v="14"/>
  </r>
  <r>
    <x v="3"/>
    <x v="0"/>
    <x v="0"/>
    <x v="1"/>
    <x v="4"/>
    <x v="2"/>
    <x v="15"/>
  </r>
  <r>
    <x v="1"/>
    <x v="1"/>
    <x v="1"/>
    <x v="6"/>
    <x v="10"/>
    <x v="11"/>
    <x v="16"/>
  </r>
  <r>
    <x v="3"/>
    <x v="0"/>
    <x v="0"/>
    <x v="2"/>
    <x v="2"/>
    <x v="10"/>
    <x v="17"/>
  </r>
  <r>
    <x v="2"/>
    <x v="1"/>
    <x v="0"/>
    <x v="5"/>
    <x v="11"/>
    <x v="3"/>
    <x v="18"/>
  </r>
  <r>
    <x v="0"/>
    <x v="1"/>
    <x v="0"/>
    <x v="7"/>
    <x v="8"/>
    <x v="5"/>
    <x v="19"/>
  </r>
  <r>
    <x v="2"/>
    <x v="0"/>
    <x v="1"/>
    <x v="5"/>
    <x v="7"/>
    <x v="7"/>
    <x v="20"/>
  </r>
  <r>
    <x v="1"/>
    <x v="1"/>
    <x v="1"/>
    <x v="4"/>
    <x v="7"/>
    <x v="9"/>
    <x v="21"/>
  </r>
  <r>
    <x v="0"/>
    <x v="1"/>
    <x v="0"/>
    <x v="6"/>
    <x v="2"/>
    <x v="3"/>
    <x v="22"/>
  </r>
  <r>
    <x v="3"/>
    <x v="1"/>
    <x v="0"/>
    <x v="8"/>
    <x v="10"/>
    <x v="9"/>
    <x v="20"/>
  </r>
  <r>
    <x v="3"/>
    <x v="1"/>
    <x v="1"/>
    <x v="9"/>
    <x v="5"/>
    <x v="0"/>
    <x v="23"/>
  </r>
  <r>
    <x v="0"/>
    <x v="1"/>
    <x v="0"/>
    <x v="1"/>
    <x v="9"/>
    <x v="2"/>
    <x v="24"/>
  </r>
  <r>
    <x v="0"/>
    <x v="0"/>
    <x v="0"/>
    <x v="10"/>
    <x v="3"/>
    <x v="9"/>
    <x v="17"/>
  </r>
  <r>
    <x v="1"/>
    <x v="1"/>
    <x v="1"/>
    <x v="10"/>
    <x v="5"/>
    <x v="10"/>
    <x v="25"/>
  </r>
  <r>
    <x v="2"/>
    <x v="0"/>
    <x v="1"/>
    <x v="11"/>
    <x v="12"/>
    <x v="5"/>
    <x v="26"/>
  </r>
  <r>
    <x v="2"/>
    <x v="1"/>
    <x v="1"/>
    <x v="12"/>
    <x v="13"/>
    <x v="5"/>
    <x v="27"/>
  </r>
  <r>
    <x v="2"/>
    <x v="1"/>
    <x v="0"/>
    <x v="13"/>
    <x v="9"/>
    <x v="11"/>
    <x v="28"/>
  </r>
  <r>
    <x v="2"/>
    <x v="1"/>
    <x v="1"/>
    <x v="0"/>
    <x v="4"/>
    <x v="2"/>
    <x v="29"/>
  </r>
  <r>
    <x v="0"/>
    <x v="1"/>
    <x v="0"/>
    <x v="0"/>
    <x v="1"/>
    <x v="11"/>
    <x v="30"/>
  </r>
  <r>
    <x v="3"/>
    <x v="0"/>
    <x v="0"/>
    <x v="8"/>
    <x v="14"/>
    <x v="2"/>
    <x v="3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AE15E23-C2DE-462E-8FA4-2F04184E86FF}" name="피벗 테이블2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8" firstHeaderRow="1" firstDataRow="2" firstDataCol="3" rowPageCount="1" colPageCount="1"/>
  <pivotFields count="8">
    <pivotField axis="axisRow" compact="0" showAll="0" insertBlankRow="1">
      <items count="5">
        <item x="3"/>
        <item x="0"/>
        <item x="2"/>
        <item x="1"/>
        <item t="default"/>
      </items>
    </pivotField>
    <pivotField axis="axisPage" compact="0" showAll="0" insertBlankRow="1">
      <items count="4">
        <item x="1"/>
        <item x="0"/>
        <item x="2"/>
        <item t="default"/>
      </items>
    </pivotField>
    <pivotField axis="axisCol" compact="0" showAll="0" insertBlankRow="1">
      <items count="3">
        <item x="0"/>
        <item x="1"/>
        <item t="default"/>
      </items>
    </pivotField>
    <pivotField dataField="1" compact="0" showAll="0" insertBlankRow="1"/>
    <pivotField dataField="1" compact="0" showAll="0" insertBlankRow="1"/>
    <pivotField dataField="1" compact="0" showAll="0" insertBlankRow="1"/>
    <pivotField compact="0" showAll="0" insertBlankRow="1">
      <items count="33">
        <item x="26"/>
        <item x="4"/>
        <item x="27"/>
        <item x="9"/>
        <item x="19"/>
        <item x="5"/>
        <item x="0"/>
        <item x="11"/>
        <item x="10"/>
        <item x="8"/>
        <item x="13"/>
        <item x="23"/>
        <item x="15"/>
        <item x="14"/>
        <item x="24"/>
        <item x="25"/>
        <item x="17"/>
        <item x="16"/>
        <item x="21"/>
        <item x="12"/>
        <item x="1"/>
        <item x="30"/>
        <item x="29"/>
        <item x="20"/>
        <item x="22"/>
        <item x="18"/>
        <item x="3"/>
        <item x="2"/>
        <item x="6"/>
        <item x="28"/>
        <item x="7"/>
        <item x="31"/>
        <item t="default"/>
      </items>
    </pivotField>
    <pivotField axis="axisRow" compact="0" showAll="0" insertBlankRow="1">
      <items count="3">
        <item n="탐구형 학과" sd="0" x="0"/>
        <item n="예술 · 관습형 학과" sd="0" x="1"/>
        <item t="default"/>
      </items>
    </pivotField>
  </pivotFields>
  <rowFields count="3">
    <field x="7"/>
    <field x="0"/>
    <field x="-2"/>
  </rowFields>
  <rowItems count="13">
    <i>
      <x/>
    </i>
    <i r="2">
      <x/>
    </i>
    <i r="2" i="1">
      <x v="1"/>
    </i>
    <i r="2" i="2">
      <x v="2"/>
    </i>
    <i t="blank">
      <x/>
    </i>
    <i>
      <x v="1"/>
    </i>
    <i r="2">
      <x/>
    </i>
    <i r="2" i="1">
      <x v="1"/>
    </i>
    <i r="2" i="2">
      <x v="2"/>
    </i>
    <i t="blank">
      <x v="1"/>
    </i>
    <i t="grand">
      <x/>
    </i>
    <i t="grand" i="1">
      <x/>
    </i>
    <i t="grand" i="2">
      <x/>
    </i>
  </rowItems>
  <colFields count="1">
    <field x="2"/>
  </colFields>
  <colItems count="3">
    <i>
      <x/>
    </i>
    <i>
      <x v="1"/>
    </i>
    <i t="grand">
      <x/>
    </i>
  </colItems>
  <pageFields count="1">
    <pageField fld="1" hier="-1"/>
  </pageFields>
  <dataFields count="3">
    <dataField name="평균 : 학과성적" fld="3" subtotal="average" baseField="0" baseItem="0" numFmtId="176"/>
    <dataField name="평균 : 어학테스트" fld="4" subtotal="average" baseField="0" baseItem="0" numFmtId="176"/>
    <dataField name="평균 : 면접" fld="5" subtotal="average" baseField="0" baseItem="0" numFmtId="176"/>
  </dataFields>
  <pivotTableStyleInfo name="PivotStyleDark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InsertBlankRowDefault="1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H41"/>
  <sheetViews>
    <sheetView topLeftCell="A34" workbookViewId="0">
      <selection activeCell="N13" sqref="N13"/>
    </sheetView>
  </sheetViews>
  <sheetFormatPr defaultRowHeight="17" x14ac:dyDescent="0.45"/>
  <cols>
    <col min="1" max="1" width="2.9140625" customWidth="1"/>
    <col min="2" max="2" width="13" bestFit="1" customWidth="1"/>
    <col min="3" max="3" width="7.08203125" bestFit="1" customWidth="1"/>
    <col min="4" max="4" width="4.6640625" customWidth="1"/>
    <col min="5" max="5" width="5.08203125" customWidth="1"/>
    <col min="7" max="7" width="11" bestFit="1" customWidth="1"/>
    <col min="8" max="8" width="5.6640625" customWidth="1"/>
  </cols>
  <sheetData>
    <row r="2" spans="2:8" x14ac:dyDescent="0.4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45">
      <c r="B3" s="2" t="s">
        <v>7</v>
      </c>
      <c r="C3" s="3" t="s">
        <v>8</v>
      </c>
      <c r="D3" s="3">
        <v>3</v>
      </c>
      <c r="E3" s="3" t="s">
        <v>9</v>
      </c>
      <c r="F3" s="4">
        <v>97.3</v>
      </c>
      <c r="G3" s="4">
        <v>97</v>
      </c>
      <c r="H3" s="4">
        <v>96</v>
      </c>
    </row>
    <row r="4" spans="2:8" x14ac:dyDescent="0.45">
      <c r="B4" s="2" t="s">
        <v>7</v>
      </c>
      <c r="C4" s="3" t="s">
        <v>10</v>
      </c>
      <c r="D4" s="3">
        <v>2</v>
      </c>
      <c r="E4" s="3" t="s">
        <v>11</v>
      </c>
      <c r="F4" s="4">
        <v>88.4</v>
      </c>
      <c r="G4" s="4">
        <v>78</v>
      </c>
      <c r="H4" s="4">
        <v>99</v>
      </c>
    </row>
    <row r="5" spans="2:8" x14ac:dyDescent="0.45">
      <c r="B5" s="2" t="s">
        <v>12</v>
      </c>
      <c r="C5" s="3" t="s">
        <v>13</v>
      </c>
      <c r="D5" s="3">
        <v>3</v>
      </c>
      <c r="E5" s="3" t="s">
        <v>11</v>
      </c>
      <c r="F5" s="4">
        <v>79.3</v>
      </c>
      <c r="G5" s="4">
        <v>91</v>
      </c>
      <c r="H5" s="4">
        <v>96</v>
      </c>
    </row>
    <row r="6" spans="2:8" x14ac:dyDescent="0.45">
      <c r="B6" s="2" t="s">
        <v>7</v>
      </c>
      <c r="C6" s="3" t="s">
        <v>14</v>
      </c>
      <c r="D6" s="3">
        <v>3</v>
      </c>
      <c r="E6" s="3" t="s">
        <v>11</v>
      </c>
      <c r="F6" s="4">
        <v>97.3</v>
      </c>
      <c r="G6" s="4">
        <v>98</v>
      </c>
      <c r="H6" s="4">
        <v>82</v>
      </c>
    </row>
    <row r="7" spans="2:8" x14ac:dyDescent="0.45">
      <c r="B7" s="2" t="s">
        <v>12</v>
      </c>
      <c r="C7" s="3" t="s">
        <v>15</v>
      </c>
      <c r="D7" s="3">
        <v>2</v>
      </c>
      <c r="E7" s="3" t="s">
        <v>11</v>
      </c>
      <c r="F7" s="4">
        <v>91.5</v>
      </c>
      <c r="G7" s="4">
        <v>98</v>
      </c>
      <c r="H7" s="4">
        <v>88</v>
      </c>
    </row>
    <row r="8" spans="2:8" x14ac:dyDescent="0.45">
      <c r="B8" s="2" t="s">
        <v>7</v>
      </c>
      <c r="C8" s="3" t="s">
        <v>16</v>
      </c>
      <c r="D8" s="3">
        <v>4</v>
      </c>
      <c r="E8" s="3" t="s">
        <v>9</v>
      </c>
      <c r="F8" s="4">
        <v>81.099999999999994</v>
      </c>
      <c r="G8" s="4">
        <v>82</v>
      </c>
      <c r="H8" s="4">
        <v>82</v>
      </c>
    </row>
    <row r="9" spans="2:8" x14ac:dyDescent="0.45">
      <c r="B9" s="2" t="s">
        <v>12</v>
      </c>
      <c r="C9" s="3" t="s">
        <v>17</v>
      </c>
      <c r="D9" s="3">
        <v>3</v>
      </c>
      <c r="E9" s="3" t="s">
        <v>9</v>
      </c>
      <c r="F9" s="4">
        <v>81.099999999999994</v>
      </c>
      <c r="G9" s="4">
        <v>87</v>
      </c>
      <c r="H9" s="4">
        <v>82</v>
      </c>
    </row>
    <row r="10" spans="2:8" x14ac:dyDescent="0.45">
      <c r="B10" s="2" t="s">
        <v>12</v>
      </c>
      <c r="C10" s="3" t="s">
        <v>18</v>
      </c>
      <c r="D10" s="3">
        <v>2</v>
      </c>
      <c r="E10" s="3" t="s">
        <v>11</v>
      </c>
      <c r="F10" s="4">
        <v>94</v>
      </c>
      <c r="G10" s="4">
        <v>88</v>
      </c>
      <c r="H10" s="4">
        <v>90</v>
      </c>
    </row>
    <row r="11" spans="2:8" x14ac:dyDescent="0.45">
      <c r="B11" s="2" t="s">
        <v>19</v>
      </c>
      <c r="C11" s="3" t="s">
        <v>20</v>
      </c>
      <c r="D11" s="3">
        <v>3</v>
      </c>
      <c r="E11" s="3" t="s">
        <v>9</v>
      </c>
      <c r="F11" s="4">
        <v>93.5</v>
      </c>
      <c r="G11" s="4">
        <v>92</v>
      </c>
      <c r="H11" s="4">
        <v>87</v>
      </c>
    </row>
    <row r="12" spans="2:8" x14ac:dyDescent="0.45">
      <c r="B12" s="2" t="s">
        <v>19</v>
      </c>
      <c r="C12" s="3" t="s">
        <v>21</v>
      </c>
      <c r="D12" s="3">
        <v>3</v>
      </c>
      <c r="E12" s="3" t="s">
        <v>9</v>
      </c>
      <c r="F12" s="4">
        <v>79.3</v>
      </c>
      <c r="G12" s="4">
        <v>78</v>
      </c>
      <c r="H12" s="4">
        <v>69</v>
      </c>
    </row>
    <row r="13" spans="2:8" x14ac:dyDescent="0.45">
      <c r="B13" s="2" t="s">
        <v>22</v>
      </c>
      <c r="C13" s="3" t="s">
        <v>23</v>
      </c>
      <c r="D13" s="3">
        <v>4</v>
      </c>
      <c r="E13" s="3" t="s">
        <v>9</v>
      </c>
      <c r="F13" s="4">
        <v>72.8</v>
      </c>
      <c r="G13" s="4">
        <v>98</v>
      </c>
      <c r="H13" s="4">
        <v>80</v>
      </c>
    </row>
    <row r="14" spans="2:8" x14ac:dyDescent="0.45">
      <c r="B14" s="2" t="s">
        <v>7</v>
      </c>
      <c r="C14" s="3" t="s">
        <v>24</v>
      </c>
      <c r="D14" s="3">
        <v>2</v>
      </c>
      <c r="E14" s="3" t="s">
        <v>11</v>
      </c>
      <c r="F14" s="4">
        <v>72.8</v>
      </c>
      <c r="G14" s="4">
        <v>99</v>
      </c>
      <c r="H14" s="4">
        <v>80</v>
      </c>
    </row>
    <row r="15" spans="2:8" x14ac:dyDescent="0.45">
      <c r="B15" s="2" t="s">
        <v>7</v>
      </c>
      <c r="C15" s="3" t="s">
        <v>25</v>
      </c>
      <c r="D15" s="3">
        <v>2</v>
      </c>
      <c r="E15" s="3" t="s">
        <v>9</v>
      </c>
      <c r="F15" s="4">
        <v>93.3</v>
      </c>
      <c r="G15" s="4">
        <v>97</v>
      </c>
      <c r="H15" s="4">
        <v>91</v>
      </c>
    </row>
    <row r="16" spans="2:8" x14ac:dyDescent="0.45">
      <c r="B16" s="2" t="s">
        <v>19</v>
      </c>
      <c r="C16" s="3" t="s">
        <v>26</v>
      </c>
      <c r="D16" s="3">
        <v>2</v>
      </c>
      <c r="E16" s="3" t="s">
        <v>9</v>
      </c>
      <c r="F16" s="4">
        <v>93.3</v>
      </c>
      <c r="G16" s="4">
        <v>98</v>
      </c>
      <c r="H16" s="4">
        <v>92</v>
      </c>
    </row>
    <row r="17" spans="2:8" x14ac:dyDescent="0.45">
      <c r="B17" s="2" t="s">
        <v>22</v>
      </c>
      <c r="C17" s="3" t="s">
        <v>27</v>
      </c>
      <c r="D17" s="3">
        <v>2</v>
      </c>
      <c r="E17" s="3" t="s">
        <v>9</v>
      </c>
      <c r="F17" s="4">
        <v>94</v>
      </c>
      <c r="G17" s="4">
        <v>92</v>
      </c>
      <c r="H17" s="4">
        <v>89</v>
      </c>
    </row>
    <row r="18" spans="2:8" x14ac:dyDescent="0.45">
      <c r="B18" s="2" t="s">
        <v>19</v>
      </c>
      <c r="C18" s="3" t="s">
        <v>28</v>
      </c>
      <c r="D18" s="3">
        <v>2</v>
      </c>
      <c r="E18" s="3" t="s">
        <v>9</v>
      </c>
      <c r="F18" s="4">
        <v>97.7</v>
      </c>
      <c r="G18" s="4">
        <v>88</v>
      </c>
      <c r="H18" s="4">
        <v>88</v>
      </c>
    </row>
    <row r="19" spans="2:8" x14ac:dyDescent="0.45">
      <c r="B19" s="2" t="s">
        <v>22</v>
      </c>
      <c r="C19" s="3" t="s">
        <v>29</v>
      </c>
      <c r="D19" s="3">
        <v>3</v>
      </c>
      <c r="E19" s="3" t="s">
        <v>9</v>
      </c>
      <c r="F19" s="4">
        <v>97.3</v>
      </c>
      <c r="G19" s="4">
        <v>78</v>
      </c>
      <c r="H19" s="4">
        <v>92</v>
      </c>
    </row>
    <row r="20" spans="2:8" x14ac:dyDescent="0.45">
      <c r="B20" s="2" t="s">
        <v>7</v>
      </c>
      <c r="C20" s="3" t="s">
        <v>30</v>
      </c>
      <c r="D20" s="3">
        <v>3</v>
      </c>
      <c r="E20" s="3" t="s">
        <v>9</v>
      </c>
      <c r="F20" s="4">
        <v>91.5</v>
      </c>
      <c r="G20" s="4">
        <v>88</v>
      </c>
      <c r="H20" s="4">
        <v>88</v>
      </c>
    </row>
    <row r="21" spans="2:8" x14ac:dyDescent="0.45">
      <c r="B21" s="2" t="s">
        <v>12</v>
      </c>
      <c r="C21" s="3" t="s">
        <v>31</v>
      </c>
      <c r="D21" s="3">
        <v>2</v>
      </c>
      <c r="E21" s="3" t="s">
        <v>11</v>
      </c>
      <c r="F21" s="4">
        <v>93.5</v>
      </c>
      <c r="G21" s="4">
        <v>95</v>
      </c>
      <c r="H21" s="4">
        <v>92</v>
      </c>
    </row>
    <row r="22" spans="2:8" x14ac:dyDescent="0.45">
      <c r="B22" s="2" t="s">
        <v>22</v>
      </c>
      <c r="C22" s="3" t="s">
        <v>32</v>
      </c>
      <c r="D22" s="3">
        <v>2</v>
      </c>
      <c r="E22" s="3" t="s">
        <v>9</v>
      </c>
      <c r="F22" s="4">
        <v>79.3</v>
      </c>
      <c r="G22" s="4">
        <v>87</v>
      </c>
      <c r="H22" s="4">
        <v>97</v>
      </c>
    </row>
    <row r="23" spans="2:8" x14ac:dyDescent="0.45">
      <c r="B23" s="2" t="s">
        <v>19</v>
      </c>
      <c r="C23" s="3" t="s">
        <v>33</v>
      </c>
      <c r="D23" s="3">
        <v>3</v>
      </c>
      <c r="E23" s="3" t="s">
        <v>9</v>
      </c>
      <c r="F23" s="4">
        <v>88.4</v>
      </c>
      <c r="G23" s="4">
        <v>87</v>
      </c>
      <c r="H23" s="4">
        <v>95</v>
      </c>
    </row>
    <row r="24" spans="2:8" x14ac:dyDescent="0.45">
      <c r="B24" s="2" t="s">
        <v>22</v>
      </c>
      <c r="C24" s="3" t="s">
        <v>34</v>
      </c>
      <c r="D24" s="3">
        <v>2</v>
      </c>
      <c r="E24" s="3" t="s">
        <v>9</v>
      </c>
      <c r="F24" s="4">
        <v>88.4</v>
      </c>
      <c r="G24" s="4">
        <v>91</v>
      </c>
      <c r="H24" s="4">
        <v>95</v>
      </c>
    </row>
    <row r="25" spans="2:8" x14ac:dyDescent="0.45">
      <c r="B25" s="2" t="s">
        <v>22</v>
      </c>
      <c r="C25" s="3" t="s">
        <v>35</v>
      </c>
      <c r="D25" s="3">
        <v>3</v>
      </c>
      <c r="E25" s="3" t="s">
        <v>9</v>
      </c>
      <c r="F25" s="4">
        <v>91.7</v>
      </c>
      <c r="G25" s="4">
        <v>95</v>
      </c>
      <c r="H25" s="4">
        <v>88</v>
      </c>
    </row>
    <row r="26" spans="2:8" x14ac:dyDescent="0.45">
      <c r="B26" s="2" t="s">
        <v>22</v>
      </c>
      <c r="C26" s="3" t="s">
        <v>36</v>
      </c>
      <c r="D26" s="3">
        <v>2</v>
      </c>
      <c r="E26" s="3" t="s">
        <v>9</v>
      </c>
      <c r="F26" s="4">
        <v>93.3</v>
      </c>
      <c r="G26" s="4">
        <v>94</v>
      </c>
      <c r="H26" s="4">
        <v>79</v>
      </c>
    </row>
    <row r="27" spans="2:8" x14ac:dyDescent="0.45">
      <c r="B27" s="2" t="s">
        <v>19</v>
      </c>
      <c r="C27" s="3" t="s">
        <v>37</v>
      </c>
      <c r="D27" s="3">
        <v>3</v>
      </c>
      <c r="E27" s="3" t="s">
        <v>9</v>
      </c>
      <c r="F27" s="4">
        <v>97.7</v>
      </c>
      <c r="G27" s="4">
        <v>99</v>
      </c>
      <c r="H27" s="4">
        <v>95</v>
      </c>
    </row>
    <row r="29" spans="2:8" x14ac:dyDescent="0.45">
      <c r="B29" s="30" t="s">
        <v>75</v>
      </c>
    </row>
    <row r="30" spans="2:8" x14ac:dyDescent="0.45">
      <c r="B30" t="b">
        <f>AND(OR(B3="문예창작과",B3="문헌정보학과"),COUNTIF(F3:H3,"&gt;=80")=3)</f>
        <v>1</v>
      </c>
    </row>
    <row r="32" spans="2:8" x14ac:dyDescent="0.45">
      <c r="B32" s="1" t="s">
        <v>0</v>
      </c>
      <c r="C32" s="1" t="s">
        <v>1</v>
      </c>
      <c r="D32" s="1" t="s">
        <v>2</v>
      </c>
      <c r="E32" s="1" t="s">
        <v>3</v>
      </c>
      <c r="F32" s="1" t="s">
        <v>4</v>
      </c>
      <c r="G32" s="1" t="s">
        <v>5</v>
      </c>
      <c r="H32" s="1" t="s">
        <v>6</v>
      </c>
    </row>
    <row r="33" spans="2:8" x14ac:dyDescent="0.45">
      <c r="B33" s="2" t="s">
        <v>7</v>
      </c>
      <c r="C33" s="3" t="s">
        <v>8</v>
      </c>
      <c r="D33" s="3">
        <v>3</v>
      </c>
      <c r="E33" s="3" t="s">
        <v>9</v>
      </c>
      <c r="F33" s="4">
        <v>97.3</v>
      </c>
      <c r="G33" s="4">
        <v>97</v>
      </c>
      <c r="H33" s="4">
        <v>96</v>
      </c>
    </row>
    <row r="34" spans="2:8" x14ac:dyDescent="0.45">
      <c r="B34" s="2" t="s">
        <v>7</v>
      </c>
      <c r="C34" s="3" t="s">
        <v>14</v>
      </c>
      <c r="D34" s="3">
        <v>3</v>
      </c>
      <c r="E34" s="3" t="s">
        <v>11</v>
      </c>
      <c r="F34" s="4">
        <v>97.3</v>
      </c>
      <c r="G34" s="4">
        <v>98</v>
      </c>
      <c r="H34" s="4">
        <v>82</v>
      </c>
    </row>
    <row r="35" spans="2:8" x14ac:dyDescent="0.45">
      <c r="B35" s="2" t="s">
        <v>12</v>
      </c>
      <c r="C35" s="3" t="s">
        <v>15</v>
      </c>
      <c r="D35" s="3">
        <v>2</v>
      </c>
      <c r="E35" s="3" t="s">
        <v>11</v>
      </c>
      <c r="F35" s="4">
        <v>91.5</v>
      </c>
      <c r="G35" s="4">
        <v>98</v>
      </c>
      <c r="H35" s="4">
        <v>88</v>
      </c>
    </row>
    <row r="36" spans="2:8" x14ac:dyDescent="0.45">
      <c r="B36" s="2" t="s">
        <v>7</v>
      </c>
      <c r="C36" s="3" t="s">
        <v>16</v>
      </c>
      <c r="D36" s="3">
        <v>4</v>
      </c>
      <c r="E36" s="3" t="s">
        <v>9</v>
      </c>
      <c r="F36" s="4">
        <v>81.099999999999994</v>
      </c>
      <c r="G36" s="4">
        <v>82</v>
      </c>
      <c r="H36" s="4">
        <v>82</v>
      </c>
    </row>
    <row r="37" spans="2:8" x14ac:dyDescent="0.45">
      <c r="B37" s="2" t="s">
        <v>12</v>
      </c>
      <c r="C37" s="3" t="s">
        <v>17</v>
      </c>
      <c r="D37" s="3">
        <v>3</v>
      </c>
      <c r="E37" s="3" t="s">
        <v>9</v>
      </c>
      <c r="F37" s="4">
        <v>81.099999999999994</v>
      </c>
      <c r="G37" s="4">
        <v>87</v>
      </c>
      <c r="H37" s="4">
        <v>82</v>
      </c>
    </row>
    <row r="38" spans="2:8" x14ac:dyDescent="0.45">
      <c r="B38" s="2" t="s">
        <v>12</v>
      </c>
      <c r="C38" s="3" t="s">
        <v>18</v>
      </c>
      <c r="D38" s="3">
        <v>2</v>
      </c>
      <c r="E38" s="3" t="s">
        <v>11</v>
      </c>
      <c r="F38" s="4">
        <v>94</v>
      </c>
      <c r="G38" s="4">
        <v>88</v>
      </c>
      <c r="H38" s="4">
        <v>90</v>
      </c>
    </row>
    <row r="39" spans="2:8" x14ac:dyDescent="0.45">
      <c r="B39" s="2" t="s">
        <v>7</v>
      </c>
      <c r="C39" s="3" t="s">
        <v>25</v>
      </c>
      <c r="D39" s="3">
        <v>2</v>
      </c>
      <c r="E39" s="3" t="s">
        <v>9</v>
      </c>
      <c r="F39" s="4">
        <v>93.3</v>
      </c>
      <c r="G39" s="4">
        <v>97</v>
      </c>
      <c r="H39" s="4">
        <v>91</v>
      </c>
    </row>
    <row r="40" spans="2:8" x14ac:dyDescent="0.45">
      <c r="B40" s="2" t="s">
        <v>7</v>
      </c>
      <c r="C40" s="3" t="s">
        <v>30</v>
      </c>
      <c r="D40" s="3">
        <v>3</v>
      </c>
      <c r="E40" s="3" t="s">
        <v>9</v>
      </c>
      <c r="F40" s="4">
        <v>91.5</v>
      </c>
      <c r="G40" s="4">
        <v>88</v>
      </c>
      <c r="H40" s="4">
        <v>88</v>
      </c>
    </row>
    <row r="41" spans="2:8" x14ac:dyDescent="0.45">
      <c r="B41" s="2" t="s">
        <v>12</v>
      </c>
      <c r="C41" s="3" t="s">
        <v>31</v>
      </c>
      <c r="D41" s="3">
        <v>2</v>
      </c>
      <c r="E41" s="3" t="s">
        <v>11</v>
      </c>
      <c r="F41" s="4">
        <v>93.5</v>
      </c>
      <c r="G41" s="4">
        <v>95</v>
      </c>
      <c r="H41" s="4">
        <v>92</v>
      </c>
    </row>
  </sheetData>
  <phoneticPr fontId="1" type="noConversion"/>
  <conditionalFormatting sqref="B3:H27">
    <cfRule type="expression" dxfId="0" priority="1">
      <formula>AND($E3 = "남",$H3 &gt;= LARGE($H$3:$H$27,10))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I28"/>
  <sheetViews>
    <sheetView view="pageBreakPreview" zoomScale="60" zoomScaleNormal="100" workbookViewId="0">
      <selection activeCell="E6" sqref="E6"/>
    </sheetView>
  </sheetViews>
  <sheetFormatPr defaultRowHeight="17" x14ac:dyDescent="0.45"/>
  <cols>
    <col min="1" max="1" width="4.1640625" customWidth="1"/>
    <col min="2" max="2" width="13" bestFit="1" customWidth="1"/>
    <col min="3" max="5" width="7.4140625" customWidth="1"/>
    <col min="6" max="6" width="10.1640625" customWidth="1"/>
    <col min="7" max="7" width="12.08203125" customWidth="1"/>
    <col min="8" max="8" width="7.4140625" customWidth="1"/>
    <col min="9" max="9" width="8.4140625" customWidth="1"/>
  </cols>
  <sheetData>
    <row r="2" spans="2:9" x14ac:dyDescent="0.45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6" t="s">
        <v>38</v>
      </c>
    </row>
    <row r="3" spans="2:9" x14ac:dyDescent="0.45">
      <c r="B3" s="7" t="s">
        <v>19</v>
      </c>
      <c r="C3" s="7" t="s">
        <v>21</v>
      </c>
      <c r="D3" s="7">
        <v>3</v>
      </c>
      <c r="E3" s="7" t="s">
        <v>9</v>
      </c>
      <c r="F3" s="31">
        <v>79.3</v>
      </c>
      <c r="G3" s="31">
        <v>78</v>
      </c>
      <c r="H3" s="31">
        <v>69</v>
      </c>
      <c r="I3" s="32">
        <v>75.95</v>
      </c>
    </row>
    <row r="4" spans="2:9" x14ac:dyDescent="0.45">
      <c r="B4" s="8" t="s">
        <v>19</v>
      </c>
      <c r="C4" s="8" t="s">
        <v>39</v>
      </c>
      <c r="D4" s="8">
        <v>2</v>
      </c>
      <c r="E4" s="8" t="s">
        <v>11</v>
      </c>
      <c r="F4" s="33">
        <v>97.3</v>
      </c>
      <c r="G4" s="33">
        <v>62</v>
      </c>
      <c r="H4" s="33">
        <v>77</v>
      </c>
      <c r="I4" s="34">
        <v>84.15</v>
      </c>
    </row>
    <row r="5" spans="2:9" x14ac:dyDescent="0.45">
      <c r="B5" s="8" t="s">
        <v>7</v>
      </c>
      <c r="C5" s="8" t="s">
        <v>16</v>
      </c>
      <c r="D5" s="8">
        <v>4</v>
      </c>
      <c r="E5" s="8" t="s">
        <v>9</v>
      </c>
      <c r="F5" s="33">
        <v>81.099999999999994</v>
      </c>
      <c r="G5" s="33">
        <v>82</v>
      </c>
      <c r="H5" s="33">
        <v>82</v>
      </c>
      <c r="I5" s="34">
        <v>81.55</v>
      </c>
    </row>
    <row r="6" spans="2:9" x14ac:dyDescent="0.45">
      <c r="B6" s="8" t="s">
        <v>12</v>
      </c>
      <c r="C6" s="8" t="s">
        <v>17</v>
      </c>
      <c r="D6" s="8">
        <v>3</v>
      </c>
      <c r="E6" s="8" t="s">
        <v>9</v>
      </c>
      <c r="F6" s="33">
        <v>81.099999999999994</v>
      </c>
      <c r="G6" s="33">
        <v>87</v>
      </c>
      <c r="H6" s="33">
        <v>82</v>
      </c>
      <c r="I6" s="34">
        <v>82.55</v>
      </c>
    </row>
    <row r="7" spans="2:9" x14ac:dyDescent="0.45">
      <c r="B7" s="8" t="s">
        <v>22</v>
      </c>
      <c r="C7" s="8" t="s">
        <v>23</v>
      </c>
      <c r="D7" s="8">
        <v>4</v>
      </c>
      <c r="E7" s="8" t="s">
        <v>9</v>
      </c>
      <c r="F7" s="33">
        <v>72.8</v>
      </c>
      <c r="G7" s="33">
        <v>98</v>
      </c>
      <c r="H7" s="33">
        <v>80</v>
      </c>
      <c r="I7" s="34">
        <v>80</v>
      </c>
    </row>
    <row r="8" spans="2:9" x14ac:dyDescent="0.45">
      <c r="B8" s="8" t="s">
        <v>7</v>
      </c>
      <c r="C8" s="8" t="s">
        <v>24</v>
      </c>
      <c r="D8" s="8">
        <v>2</v>
      </c>
      <c r="E8" s="8" t="s">
        <v>11</v>
      </c>
      <c r="F8" s="33">
        <v>72.8</v>
      </c>
      <c r="G8" s="33">
        <v>99</v>
      </c>
      <c r="H8" s="33">
        <v>80</v>
      </c>
      <c r="I8" s="34">
        <v>80.2</v>
      </c>
    </row>
    <row r="9" spans="2:9" x14ac:dyDescent="0.45">
      <c r="B9" s="8" t="s">
        <v>22</v>
      </c>
      <c r="C9" s="8" t="s">
        <v>40</v>
      </c>
      <c r="D9" s="8">
        <v>3</v>
      </c>
      <c r="E9" s="8" t="s">
        <v>9</v>
      </c>
      <c r="F9" s="33">
        <v>93.3</v>
      </c>
      <c r="G9" s="33">
        <v>70</v>
      </c>
      <c r="H9" s="33">
        <v>91</v>
      </c>
      <c r="I9" s="34">
        <v>87.95</v>
      </c>
    </row>
    <row r="10" spans="2:9" x14ac:dyDescent="0.45">
      <c r="B10" s="8" t="s">
        <v>7</v>
      </c>
      <c r="C10" s="8" t="s">
        <v>41</v>
      </c>
      <c r="D10" s="8">
        <v>2</v>
      </c>
      <c r="E10" s="8" t="s">
        <v>11</v>
      </c>
      <c r="F10" s="33">
        <v>69.099999999999994</v>
      </c>
      <c r="G10" s="33">
        <v>94</v>
      </c>
      <c r="H10" s="33">
        <v>92</v>
      </c>
      <c r="I10" s="34">
        <v>80.95</v>
      </c>
    </row>
    <row r="11" spans="2:9" x14ac:dyDescent="0.45">
      <c r="B11" s="8" t="s">
        <v>12</v>
      </c>
      <c r="C11" s="8" t="s">
        <v>42</v>
      </c>
      <c r="D11" s="8">
        <v>3</v>
      </c>
      <c r="E11" s="8" t="s">
        <v>9</v>
      </c>
      <c r="F11" s="33">
        <v>88.4</v>
      </c>
      <c r="G11" s="33">
        <v>94</v>
      </c>
      <c r="H11" s="33">
        <v>97</v>
      </c>
      <c r="I11" s="34">
        <v>92.1</v>
      </c>
    </row>
    <row r="12" spans="2:9" x14ac:dyDescent="0.45">
      <c r="B12" s="8" t="s">
        <v>22</v>
      </c>
      <c r="C12" s="8" t="s">
        <v>43</v>
      </c>
      <c r="D12" s="8">
        <v>2</v>
      </c>
      <c r="E12" s="8" t="s">
        <v>9</v>
      </c>
      <c r="F12" s="33">
        <v>86.6</v>
      </c>
      <c r="G12" s="33">
        <v>78</v>
      </c>
      <c r="H12" s="33">
        <v>96</v>
      </c>
      <c r="I12" s="34">
        <v>87.7</v>
      </c>
    </row>
    <row r="13" spans="2:9" x14ac:dyDescent="0.45">
      <c r="B13" s="8" t="s">
        <v>7</v>
      </c>
      <c r="C13" s="8" t="s">
        <v>14</v>
      </c>
      <c r="D13" s="8">
        <v>3</v>
      </c>
      <c r="E13" s="8" t="s">
        <v>11</v>
      </c>
      <c r="F13" s="33">
        <v>97.3</v>
      </c>
      <c r="G13" s="33">
        <v>98</v>
      </c>
      <c r="H13" s="33">
        <v>82</v>
      </c>
      <c r="I13" s="34">
        <v>92.85</v>
      </c>
    </row>
    <row r="14" spans="2:9" x14ac:dyDescent="0.45">
      <c r="B14" s="8" t="s">
        <v>12</v>
      </c>
      <c r="C14" s="8" t="s">
        <v>15</v>
      </c>
      <c r="D14" s="8">
        <v>2</v>
      </c>
      <c r="E14" s="8" t="s">
        <v>11</v>
      </c>
      <c r="F14" s="33">
        <v>91.5</v>
      </c>
      <c r="G14" s="33">
        <v>98</v>
      </c>
      <c r="H14" s="33">
        <v>88</v>
      </c>
      <c r="I14" s="34">
        <v>91.75</v>
      </c>
    </row>
    <row r="15" spans="2:9" x14ac:dyDescent="0.45">
      <c r="B15" s="8" t="s">
        <v>22</v>
      </c>
      <c r="C15" s="8" t="s">
        <v>27</v>
      </c>
      <c r="D15" s="8">
        <v>2</v>
      </c>
      <c r="E15" s="8" t="s">
        <v>9</v>
      </c>
      <c r="F15" s="33">
        <v>94</v>
      </c>
      <c r="G15" s="33">
        <v>92</v>
      </c>
      <c r="H15" s="33">
        <v>92</v>
      </c>
      <c r="I15" s="34">
        <v>93</v>
      </c>
    </row>
    <row r="16" spans="2:9" x14ac:dyDescent="0.45">
      <c r="B16" s="8" t="s">
        <v>19</v>
      </c>
      <c r="C16" s="8" t="s">
        <v>28</v>
      </c>
      <c r="D16" s="8">
        <v>2</v>
      </c>
      <c r="E16" s="8" t="s">
        <v>9</v>
      </c>
      <c r="F16" s="33">
        <v>97.7</v>
      </c>
      <c r="G16" s="33">
        <v>88</v>
      </c>
      <c r="H16" s="33">
        <v>88</v>
      </c>
      <c r="I16" s="34">
        <v>92.85</v>
      </c>
    </row>
    <row r="17" spans="2:9" x14ac:dyDescent="0.45">
      <c r="B17" s="8" t="s">
        <v>19</v>
      </c>
      <c r="C17" s="8" t="s">
        <v>44</v>
      </c>
      <c r="D17" s="8">
        <v>2</v>
      </c>
      <c r="E17" s="8" t="s">
        <v>11</v>
      </c>
      <c r="F17" s="33">
        <v>87.1</v>
      </c>
      <c r="G17" s="33">
        <v>96</v>
      </c>
      <c r="H17" s="33">
        <v>91</v>
      </c>
      <c r="I17" s="34">
        <v>90.05</v>
      </c>
    </row>
    <row r="18" spans="2:9" x14ac:dyDescent="0.45">
      <c r="B18" s="8" t="s">
        <v>22</v>
      </c>
      <c r="C18" s="8" t="s">
        <v>34</v>
      </c>
      <c r="D18" s="8">
        <v>2</v>
      </c>
      <c r="E18" s="8" t="s">
        <v>9</v>
      </c>
      <c r="F18" s="33">
        <v>88.4</v>
      </c>
      <c r="G18" s="33">
        <v>91</v>
      </c>
      <c r="H18" s="33">
        <v>95</v>
      </c>
      <c r="I18" s="34">
        <v>90.9</v>
      </c>
    </row>
    <row r="19" spans="2:9" x14ac:dyDescent="0.45">
      <c r="B19" s="8" t="s">
        <v>22</v>
      </c>
      <c r="C19" s="8" t="s">
        <v>35</v>
      </c>
      <c r="D19" s="8">
        <v>3</v>
      </c>
      <c r="E19" s="8" t="s">
        <v>9</v>
      </c>
      <c r="F19" s="33">
        <v>91.7</v>
      </c>
      <c r="G19" s="33">
        <v>95</v>
      </c>
      <c r="H19" s="33">
        <v>88</v>
      </c>
      <c r="I19" s="34">
        <v>91.25</v>
      </c>
    </row>
    <row r="20" spans="2:9" x14ac:dyDescent="0.45">
      <c r="B20" s="8" t="s">
        <v>12</v>
      </c>
      <c r="C20" s="8" t="s">
        <v>45</v>
      </c>
      <c r="D20" s="8">
        <v>2</v>
      </c>
      <c r="E20" s="8" t="s">
        <v>11</v>
      </c>
      <c r="F20" s="33">
        <v>91.7</v>
      </c>
      <c r="G20" s="33">
        <v>96</v>
      </c>
      <c r="H20" s="33">
        <v>87</v>
      </c>
      <c r="I20" s="34">
        <v>91.15</v>
      </c>
    </row>
    <row r="21" spans="2:9" x14ac:dyDescent="0.45">
      <c r="B21" s="8" t="s">
        <v>7</v>
      </c>
      <c r="C21" s="8" t="s">
        <v>46</v>
      </c>
      <c r="D21" s="8">
        <v>3</v>
      </c>
      <c r="E21" s="8" t="s">
        <v>11</v>
      </c>
      <c r="F21" s="33">
        <v>71.099999999999994</v>
      </c>
      <c r="G21" s="33">
        <v>92</v>
      </c>
      <c r="H21" s="33">
        <v>92</v>
      </c>
      <c r="I21" s="34">
        <v>81.55</v>
      </c>
    </row>
    <row r="22" spans="2:9" x14ac:dyDescent="0.45">
      <c r="B22" s="8" t="s">
        <v>7</v>
      </c>
      <c r="C22" s="8" t="s">
        <v>47</v>
      </c>
      <c r="D22" s="8">
        <v>3</v>
      </c>
      <c r="E22" s="8" t="s">
        <v>11</v>
      </c>
      <c r="F22" s="33">
        <v>81.099999999999994</v>
      </c>
      <c r="G22" s="33">
        <v>79</v>
      </c>
      <c r="H22" s="33">
        <v>96</v>
      </c>
      <c r="I22" s="34">
        <v>85.15</v>
      </c>
    </row>
    <row r="23" spans="2:9" x14ac:dyDescent="0.45">
      <c r="B23" s="8" t="s">
        <v>7</v>
      </c>
      <c r="C23" s="8" t="s">
        <v>48</v>
      </c>
      <c r="D23" s="8">
        <v>2</v>
      </c>
      <c r="E23" s="8" t="s">
        <v>11</v>
      </c>
      <c r="F23" s="33">
        <v>84.6</v>
      </c>
      <c r="G23" s="33">
        <v>77</v>
      </c>
      <c r="H23" s="33">
        <v>96</v>
      </c>
      <c r="I23" s="34">
        <v>86.5</v>
      </c>
    </row>
    <row r="24" spans="2:9" x14ac:dyDescent="0.45">
      <c r="B24" s="8" t="s">
        <v>7</v>
      </c>
      <c r="C24" s="8" t="s">
        <v>49</v>
      </c>
      <c r="D24" s="8">
        <v>3</v>
      </c>
      <c r="E24" s="8" t="s">
        <v>9</v>
      </c>
      <c r="F24" s="33">
        <v>72.8</v>
      </c>
      <c r="G24" s="33">
        <v>95</v>
      </c>
      <c r="H24" s="33">
        <v>91</v>
      </c>
      <c r="I24" s="34">
        <v>82.7</v>
      </c>
    </row>
    <row r="25" spans="2:9" x14ac:dyDescent="0.45">
      <c r="B25" s="8" t="s">
        <v>7</v>
      </c>
      <c r="C25" s="8" t="s">
        <v>50</v>
      </c>
      <c r="D25" s="8">
        <v>2</v>
      </c>
      <c r="E25" s="8" t="s">
        <v>9</v>
      </c>
      <c r="F25" s="33">
        <v>99.9</v>
      </c>
      <c r="G25" s="33">
        <v>91</v>
      </c>
      <c r="H25" s="33">
        <v>90</v>
      </c>
      <c r="I25" s="34">
        <v>95.15</v>
      </c>
    </row>
    <row r="26" spans="2:9" x14ac:dyDescent="0.45">
      <c r="B26" s="8" t="s">
        <v>7</v>
      </c>
      <c r="C26" s="8" t="s">
        <v>51</v>
      </c>
      <c r="D26" s="8">
        <v>2</v>
      </c>
      <c r="E26" s="8" t="s">
        <v>11</v>
      </c>
      <c r="F26" s="33">
        <v>93.3</v>
      </c>
      <c r="G26" s="33">
        <v>87</v>
      </c>
      <c r="H26" s="33">
        <v>95</v>
      </c>
      <c r="I26" s="34">
        <v>92.55</v>
      </c>
    </row>
    <row r="27" spans="2:9" x14ac:dyDescent="0.45">
      <c r="B27" s="8" t="s">
        <v>22</v>
      </c>
      <c r="C27" s="8" t="s">
        <v>36</v>
      </c>
      <c r="D27" s="8">
        <v>2</v>
      </c>
      <c r="E27" s="8" t="s">
        <v>9</v>
      </c>
      <c r="F27" s="33">
        <v>93.3</v>
      </c>
      <c r="G27" s="33">
        <v>94</v>
      </c>
      <c r="H27" s="33">
        <v>90</v>
      </c>
      <c r="I27" s="34">
        <v>92.45</v>
      </c>
    </row>
    <row r="28" spans="2:9" x14ac:dyDescent="0.45">
      <c r="B28" s="9" t="s">
        <v>19</v>
      </c>
      <c r="C28" s="9" t="s">
        <v>37</v>
      </c>
      <c r="D28" s="9">
        <v>3</v>
      </c>
      <c r="E28" s="9" t="s">
        <v>9</v>
      </c>
      <c r="F28" s="35">
        <v>97.7</v>
      </c>
      <c r="G28" s="35">
        <v>99</v>
      </c>
      <c r="H28" s="35">
        <v>95</v>
      </c>
      <c r="I28" s="36">
        <v>97.15</v>
      </c>
    </row>
  </sheetData>
  <sheetProtection sheet="1" objects="1" scenarios="1" formatCells="0"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L39"/>
  <sheetViews>
    <sheetView tabSelected="1" topLeftCell="A30" workbookViewId="0">
      <selection activeCell="B39" sqref="B39"/>
    </sheetView>
  </sheetViews>
  <sheetFormatPr defaultRowHeight="17" x14ac:dyDescent="0.45"/>
  <cols>
    <col min="1" max="1" width="13" bestFit="1" customWidth="1"/>
    <col min="2" max="2" width="8.4140625" bestFit="1" customWidth="1"/>
    <col min="3" max="3" width="9.58203125" bestFit="1" customWidth="1"/>
    <col min="4" max="4" width="6.1640625" customWidth="1"/>
    <col min="6" max="6" width="11" bestFit="1" customWidth="1"/>
    <col min="7" max="7" width="7.08203125" customWidth="1"/>
    <col min="8" max="8" width="7.5" customWidth="1"/>
    <col min="9" max="9" width="21.4140625" bestFit="1" customWidth="1"/>
    <col min="10" max="10" width="17.1640625" bestFit="1" customWidth="1"/>
  </cols>
  <sheetData>
    <row r="1" spans="1:12" x14ac:dyDescent="0.45">
      <c r="A1" t="s">
        <v>52</v>
      </c>
    </row>
    <row r="2" spans="1:12" x14ac:dyDescent="0.4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10" t="s">
        <v>38</v>
      </c>
      <c r="I2" s="10" t="s">
        <v>53</v>
      </c>
      <c r="J2" s="10" t="s">
        <v>54</v>
      </c>
    </row>
    <row r="3" spans="1:12" x14ac:dyDescent="0.45">
      <c r="A3" s="2" t="s">
        <v>55</v>
      </c>
      <c r="B3" s="3" t="s">
        <v>32</v>
      </c>
      <c r="C3" s="3">
        <v>2</v>
      </c>
      <c r="D3" s="3" t="s">
        <v>9</v>
      </c>
      <c r="E3" s="11">
        <v>79.3</v>
      </c>
      <c r="F3" s="4">
        <v>87</v>
      </c>
      <c r="G3" s="4">
        <v>97</v>
      </c>
      <c r="H3" s="3">
        <f>SUMPRODUCT(E3:G3,{0.7,0.2,0.1})</f>
        <v>82.61</v>
      </c>
      <c r="I3" s="3" t="str">
        <f>_xlfn.CONCAT(REPT("★",QUOTIENT(E3,10)),REPT("☆",10-QUOTIENT(E3,10)))</f>
        <v>★★★★★★★☆☆☆</v>
      </c>
      <c r="J3" s="3" t="str">
        <f>fn비고(E3,F3,G3,H3)</f>
        <v/>
      </c>
    </row>
    <row r="4" spans="1:12" x14ac:dyDescent="0.45">
      <c r="A4" s="2" t="s">
        <v>55</v>
      </c>
      <c r="B4" s="3" t="s">
        <v>56</v>
      </c>
      <c r="C4" s="3">
        <v>3</v>
      </c>
      <c r="D4" s="3" t="s">
        <v>9</v>
      </c>
      <c r="E4" s="11">
        <v>91.5</v>
      </c>
      <c r="F4" s="4">
        <v>96</v>
      </c>
      <c r="G4" s="4">
        <v>76</v>
      </c>
      <c r="H4" s="3">
        <f>SUMPRODUCT(E4:G4,{0.7,0.2,0.1})</f>
        <v>90.85</v>
      </c>
      <c r="I4" s="3" t="str">
        <f t="shared" ref="I4:I34" si="0">_xlfn.CONCAT(REPT("★",QUOTIENT(E4,10)),REPT("☆",10-QUOTIENT(E4,10)))</f>
        <v>★★★★★★★★★☆</v>
      </c>
      <c r="J4" s="3" t="str">
        <f t="shared" ref="J4:J34" si="1">fn비고(E4,F4,G4,H4)</f>
        <v/>
      </c>
    </row>
    <row r="5" spans="1:12" x14ac:dyDescent="0.45">
      <c r="A5" s="2" t="s">
        <v>7</v>
      </c>
      <c r="B5" s="3" t="s">
        <v>57</v>
      </c>
      <c r="C5" s="3">
        <v>2</v>
      </c>
      <c r="D5" s="3" t="s">
        <v>9</v>
      </c>
      <c r="E5" s="11">
        <v>72.2</v>
      </c>
      <c r="F5" s="4">
        <v>84</v>
      </c>
      <c r="G5" s="4">
        <v>59</v>
      </c>
      <c r="H5" s="3">
        <f>SUMPRODUCT(E5:G5,{0.7,0.2,0.1})</f>
        <v>73.240000000000009</v>
      </c>
      <c r="I5" s="3" t="str">
        <f t="shared" si="0"/>
        <v>★★★★★★★☆☆☆</v>
      </c>
      <c r="J5" s="3" t="str">
        <f t="shared" si="1"/>
        <v/>
      </c>
    </row>
    <row r="6" spans="1:12" x14ac:dyDescent="0.45">
      <c r="A6" s="2" t="s">
        <v>7</v>
      </c>
      <c r="B6" s="3" t="s">
        <v>48</v>
      </c>
      <c r="C6" s="3">
        <v>2</v>
      </c>
      <c r="D6" s="3" t="s">
        <v>11</v>
      </c>
      <c r="E6" s="11">
        <v>84.6</v>
      </c>
      <c r="F6" s="4">
        <v>77</v>
      </c>
      <c r="G6" s="4">
        <v>96</v>
      </c>
      <c r="H6" s="3">
        <f>SUMPRODUCT(E6:G6,{0.7,0.2,0.1})</f>
        <v>84.22</v>
      </c>
      <c r="I6" s="3" t="str">
        <f t="shared" si="0"/>
        <v>★★★★★★★★☆☆</v>
      </c>
      <c r="J6" s="3" t="str">
        <f t="shared" si="1"/>
        <v/>
      </c>
    </row>
    <row r="7" spans="1:12" x14ac:dyDescent="0.45">
      <c r="A7" s="2" t="s">
        <v>19</v>
      </c>
      <c r="B7" s="3" t="s">
        <v>37</v>
      </c>
      <c r="C7" s="3">
        <v>3</v>
      </c>
      <c r="D7" s="3" t="s">
        <v>9</v>
      </c>
      <c r="E7" s="11">
        <v>97.7</v>
      </c>
      <c r="F7" s="4">
        <v>99</v>
      </c>
      <c r="G7" s="4">
        <v>95</v>
      </c>
      <c r="H7" s="3">
        <f>SUMPRODUCT(E7:G7,{0.7,0.2,0.1})</f>
        <v>97.69</v>
      </c>
      <c r="I7" s="3" t="str">
        <f t="shared" si="0"/>
        <v>★★★★★★★★★☆</v>
      </c>
      <c r="J7" s="3" t="str">
        <f t="shared" si="1"/>
        <v>성적장학금대상자</v>
      </c>
    </row>
    <row r="8" spans="1:12" x14ac:dyDescent="0.45">
      <c r="A8" s="2" t="s">
        <v>7</v>
      </c>
      <c r="B8" s="3" t="s">
        <v>49</v>
      </c>
      <c r="C8" s="3">
        <v>3</v>
      </c>
      <c r="D8" s="3" t="s">
        <v>9</v>
      </c>
      <c r="E8" s="11">
        <v>72.8</v>
      </c>
      <c r="F8" s="4">
        <v>95</v>
      </c>
      <c r="G8" s="4">
        <v>91</v>
      </c>
      <c r="H8" s="3">
        <f>SUMPRODUCT(E8:G8,{0.7,0.2,0.1})</f>
        <v>79.059999999999988</v>
      </c>
      <c r="I8" s="3" t="str">
        <f t="shared" si="0"/>
        <v>★★★★★★★☆☆☆</v>
      </c>
      <c r="J8" s="3" t="str">
        <f t="shared" si="1"/>
        <v/>
      </c>
    </row>
    <row r="9" spans="1:12" x14ac:dyDescent="0.45">
      <c r="A9" s="2" t="s">
        <v>19</v>
      </c>
      <c r="B9" s="3" t="s">
        <v>28</v>
      </c>
      <c r="C9" s="3">
        <v>2</v>
      </c>
      <c r="D9" s="3" t="s">
        <v>9</v>
      </c>
      <c r="E9" s="11">
        <v>97.7</v>
      </c>
      <c r="F9" s="4">
        <v>88</v>
      </c>
      <c r="G9" s="4">
        <v>88</v>
      </c>
      <c r="H9" s="3">
        <f>SUMPRODUCT(E9:G9,{0.7,0.2,0.1})</f>
        <v>94.79</v>
      </c>
      <c r="I9" s="3" t="str">
        <f t="shared" si="0"/>
        <v>★★★★★★★★★☆</v>
      </c>
      <c r="J9" s="3" t="str">
        <f t="shared" si="1"/>
        <v>성적장학금대상자</v>
      </c>
    </row>
    <row r="10" spans="1:12" x14ac:dyDescent="0.45">
      <c r="A10" s="2" t="s">
        <v>7</v>
      </c>
      <c r="B10" s="3" t="s">
        <v>46</v>
      </c>
      <c r="C10" s="3">
        <v>3</v>
      </c>
      <c r="D10" s="3" t="s">
        <v>11</v>
      </c>
      <c r="E10" s="11">
        <v>75.2</v>
      </c>
      <c r="F10" s="4">
        <v>92</v>
      </c>
      <c r="G10" s="4">
        <v>52</v>
      </c>
      <c r="H10" s="3">
        <f>SUMPRODUCT(E10:G10,{0.7,0.2,0.1})</f>
        <v>76.240000000000009</v>
      </c>
      <c r="I10" s="3" t="str">
        <f t="shared" si="0"/>
        <v>★★★★★★★☆☆☆</v>
      </c>
      <c r="J10" s="3" t="str">
        <f t="shared" si="1"/>
        <v/>
      </c>
    </row>
    <row r="11" spans="1:12" x14ac:dyDescent="0.45">
      <c r="A11" s="2" t="s">
        <v>7</v>
      </c>
      <c r="B11" s="3" t="s">
        <v>47</v>
      </c>
      <c r="C11" s="3">
        <v>3</v>
      </c>
      <c r="D11" s="3" t="s">
        <v>11</v>
      </c>
      <c r="E11" s="11">
        <v>81.099999999999994</v>
      </c>
      <c r="F11" s="4">
        <v>79</v>
      </c>
      <c r="G11" s="4">
        <v>96</v>
      </c>
      <c r="H11" s="3">
        <f>SUMPRODUCT(E11:G11,{0.7,0.2,0.1})</f>
        <v>82.169999999999987</v>
      </c>
      <c r="I11" s="3" t="str">
        <f t="shared" si="0"/>
        <v>★★★★★★★★☆☆</v>
      </c>
      <c r="J11" s="3" t="str">
        <f t="shared" si="1"/>
        <v/>
      </c>
    </row>
    <row r="12" spans="1:12" x14ac:dyDescent="0.45">
      <c r="A12" s="2" t="s">
        <v>7</v>
      </c>
      <c r="B12" s="3" t="s">
        <v>8</v>
      </c>
      <c r="C12" s="3">
        <v>3</v>
      </c>
      <c r="D12" s="3" t="s">
        <v>9</v>
      </c>
      <c r="E12" s="11">
        <v>97.3</v>
      </c>
      <c r="F12" s="4">
        <v>97</v>
      </c>
      <c r="G12" s="4">
        <v>96</v>
      </c>
      <c r="H12" s="3">
        <f>SUMPRODUCT(E12:G12,{0.7,0.2,0.1})</f>
        <v>97.110000000000014</v>
      </c>
      <c r="I12" s="3" t="str">
        <f t="shared" si="0"/>
        <v>★★★★★★★★★☆</v>
      </c>
      <c r="J12" s="3" t="str">
        <f t="shared" si="1"/>
        <v>성적장학금대상자</v>
      </c>
    </row>
    <row r="13" spans="1:12" x14ac:dyDescent="0.45">
      <c r="A13" s="2" t="s">
        <v>7</v>
      </c>
      <c r="B13" s="3" t="s">
        <v>10</v>
      </c>
      <c r="C13" s="3">
        <v>2</v>
      </c>
      <c r="D13" s="3" t="s">
        <v>11</v>
      </c>
      <c r="E13" s="11">
        <v>88.4</v>
      </c>
      <c r="F13" s="4">
        <v>78</v>
      </c>
      <c r="G13" s="4">
        <v>99</v>
      </c>
      <c r="H13" s="3">
        <f>SUMPRODUCT(E13:G13,{0.7,0.2,0.1})</f>
        <v>87.38000000000001</v>
      </c>
      <c r="I13" s="3" t="str">
        <f t="shared" si="0"/>
        <v>★★★★★★★★☆☆</v>
      </c>
      <c r="J13" s="3" t="str">
        <f t="shared" si="1"/>
        <v/>
      </c>
    </row>
    <row r="14" spans="1:12" x14ac:dyDescent="0.45">
      <c r="A14" s="2" t="s">
        <v>19</v>
      </c>
      <c r="B14" s="3" t="s">
        <v>33</v>
      </c>
      <c r="C14" s="3">
        <v>3</v>
      </c>
      <c r="D14" s="3" t="s">
        <v>9</v>
      </c>
      <c r="E14" s="11">
        <v>88.4</v>
      </c>
      <c r="F14" s="4">
        <v>87</v>
      </c>
      <c r="G14" s="4">
        <v>95</v>
      </c>
      <c r="H14" s="3">
        <f>SUMPRODUCT(E14:G14,{0.7,0.2,0.1})</f>
        <v>88.78</v>
      </c>
      <c r="I14" s="3" t="str">
        <f t="shared" si="0"/>
        <v>★★★★★★★★☆☆</v>
      </c>
      <c r="J14" s="3" t="str">
        <f t="shared" si="1"/>
        <v>성적장학금대상자</v>
      </c>
    </row>
    <row r="15" spans="1:12" x14ac:dyDescent="0.45">
      <c r="A15" s="2" t="s">
        <v>12</v>
      </c>
      <c r="B15" s="3" t="s">
        <v>18</v>
      </c>
      <c r="C15" s="3">
        <v>2</v>
      </c>
      <c r="D15" s="3" t="s">
        <v>11</v>
      </c>
      <c r="E15" s="11">
        <v>94</v>
      </c>
      <c r="F15" s="4">
        <v>88</v>
      </c>
      <c r="G15" s="4">
        <v>90</v>
      </c>
      <c r="H15" s="3">
        <f>SUMPRODUCT(E15:G15,{0.7,0.2,0.1})</f>
        <v>92.4</v>
      </c>
      <c r="I15" s="3" t="str">
        <f t="shared" si="0"/>
        <v>★★★★★★★★★☆</v>
      </c>
      <c r="J15" s="3" t="str">
        <f t="shared" si="1"/>
        <v>성적장학금대상자</v>
      </c>
      <c r="L15">
        <f>SUM(IF($D$3:$D$34=A38,1))</f>
        <v>0</v>
      </c>
    </row>
    <row r="16" spans="1:12" x14ac:dyDescent="0.45">
      <c r="A16" s="2" t="s">
        <v>19</v>
      </c>
      <c r="B16" s="3" t="s">
        <v>20</v>
      </c>
      <c r="C16" s="3">
        <v>3</v>
      </c>
      <c r="D16" s="3" t="s">
        <v>9</v>
      </c>
      <c r="E16" s="11">
        <v>93.5</v>
      </c>
      <c r="F16" s="4">
        <v>92</v>
      </c>
      <c r="G16" s="4">
        <v>38</v>
      </c>
      <c r="H16" s="3">
        <f>SUMPRODUCT(E16:G16,{0.7,0.2,0.1})</f>
        <v>87.65</v>
      </c>
      <c r="I16" s="3" t="str">
        <f t="shared" si="0"/>
        <v>★★★★★★★★★☆</v>
      </c>
      <c r="J16" s="3" t="str">
        <f t="shared" si="1"/>
        <v/>
      </c>
    </row>
    <row r="17" spans="1:10" x14ac:dyDescent="0.45">
      <c r="A17" s="2" t="s">
        <v>12</v>
      </c>
      <c r="B17" s="3" t="s">
        <v>13</v>
      </c>
      <c r="C17" s="3">
        <v>3</v>
      </c>
      <c r="D17" s="3" t="s">
        <v>11</v>
      </c>
      <c r="E17" s="11">
        <v>79.3</v>
      </c>
      <c r="F17" s="4">
        <v>91</v>
      </c>
      <c r="G17" s="4">
        <v>96</v>
      </c>
      <c r="H17" s="3">
        <f>SUMPRODUCT(E17:G17,{0.7,0.2,0.1})</f>
        <v>83.31</v>
      </c>
      <c r="I17" s="3" t="str">
        <f t="shared" si="0"/>
        <v>★★★★★★★☆☆☆</v>
      </c>
      <c r="J17" s="3" t="str">
        <f t="shared" si="1"/>
        <v/>
      </c>
    </row>
    <row r="18" spans="1:10" x14ac:dyDescent="0.45">
      <c r="A18" s="2" t="s">
        <v>19</v>
      </c>
      <c r="B18" s="3" t="s">
        <v>58</v>
      </c>
      <c r="C18" s="3">
        <v>3</v>
      </c>
      <c r="D18" s="3" t="s">
        <v>9</v>
      </c>
      <c r="E18" s="11">
        <v>93.3</v>
      </c>
      <c r="F18" s="4">
        <v>91</v>
      </c>
      <c r="G18" s="4">
        <v>82</v>
      </c>
      <c r="H18" s="3">
        <f>SUMPRODUCT(E18:G18,{0.7,0.2,0.1})</f>
        <v>91.71</v>
      </c>
      <c r="I18" s="3" t="str">
        <f t="shared" si="0"/>
        <v>★★★★★★★★★☆</v>
      </c>
      <c r="J18" s="3" t="str">
        <f t="shared" si="1"/>
        <v>성적장학금대상자</v>
      </c>
    </row>
    <row r="19" spans="1:10" x14ac:dyDescent="0.45">
      <c r="A19" s="2" t="s">
        <v>19</v>
      </c>
      <c r="B19" s="3" t="s">
        <v>59</v>
      </c>
      <c r="C19" s="3">
        <v>4</v>
      </c>
      <c r="D19" s="3" t="s">
        <v>11</v>
      </c>
      <c r="E19" s="11">
        <v>91.5</v>
      </c>
      <c r="F19" s="4">
        <v>60</v>
      </c>
      <c r="G19" s="4">
        <v>80</v>
      </c>
      <c r="H19" s="3">
        <f>SUMPRODUCT(E19:G19,{0.7,0.2,0.1})</f>
        <v>84.05</v>
      </c>
      <c r="I19" s="3" t="str">
        <f t="shared" si="0"/>
        <v>★★★★★★★★★☆</v>
      </c>
      <c r="J19" s="3" t="str">
        <f t="shared" si="1"/>
        <v/>
      </c>
    </row>
    <row r="20" spans="1:10" x14ac:dyDescent="0.45">
      <c r="A20" s="2" t="s">
        <v>7</v>
      </c>
      <c r="B20" s="3" t="s">
        <v>51</v>
      </c>
      <c r="C20" s="3">
        <v>2</v>
      </c>
      <c r="D20" s="3" t="s">
        <v>11</v>
      </c>
      <c r="E20" s="11">
        <v>93.3</v>
      </c>
      <c r="F20" s="4">
        <v>87</v>
      </c>
      <c r="G20" s="4">
        <v>95</v>
      </c>
      <c r="H20" s="3">
        <f>SUMPRODUCT(E20:G20,{0.7,0.2,0.1})</f>
        <v>92.21</v>
      </c>
      <c r="I20" s="3" t="str">
        <f t="shared" si="0"/>
        <v>★★★★★★★★★☆</v>
      </c>
      <c r="J20" s="3" t="str">
        <f t="shared" si="1"/>
        <v>성적장학금대상자</v>
      </c>
    </row>
    <row r="21" spans="1:10" x14ac:dyDescent="0.45">
      <c r="A21" s="2" t="s">
        <v>55</v>
      </c>
      <c r="B21" s="3" t="s">
        <v>36</v>
      </c>
      <c r="C21" s="3">
        <v>2</v>
      </c>
      <c r="D21" s="3" t="s">
        <v>9</v>
      </c>
      <c r="E21" s="11">
        <v>53</v>
      </c>
      <c r="F21" s="4">
        <v>94</v>
      </c>
      <c r="G21" s="4">
        <v>90</v>
      </c>
      <c r="H21" s="3">
        <f>SUMPRODUCT(E21:G21,{0.7,0.2,0.1})</f>
        <v>64.899999999999991</v>
      </c>
      <c r="I21" s="3" t="str">
        <f t="shared" si="0"/>
        <v>★★★★★☆☆☆☆☆</v>
      </c>
      <c r="J21" s="3" t="str">
        <f t="shared" si="1"/>
        <v/>
      </c>
    </row>
    <row r="22" spans="1:10" x14ac:dyDescent="0.45">
      <c r="A22" s="2" t="s">
        <v>55</v>
      </c>
      <c r="B22" s="3" t="s">
        <v>29</v>
      </c>
      <c r="C22" s="3">
        <v>3</v>
      </c>
      <c r="D22" s="3" t="s">
        <v>9</v>
      </c>
      <c r="E22" s="11">
        <v>97.3</v>
      </c>
      <c r="F22" s="4">
        <v>78</v>
      </c>
      <c r="G22" s="4">
        <v>92</v>
      </c>
      <c r="H22" s="3">
        <f>SUMPRODUCT(E22:G22,{0.7,0.2,0.1})</f>
        <v>92.910000000000011</v>
      </c>
      <c r="I22" s="3" t="str">
        <f t="shared" si="0"/>
        <v>★★★★★★★★★☆</v>
      </c>
      <c r="J22" s="3" t="str">
        <f t="shared" si="1"/>
        <v/>
      </c>
    </row>
    <row r="23" spans="1:10" x14ac:dyDescent="0.45">
      <c r="A23" s="2" t="s">
        <v>7</v>
      </c>
      <c r="B23" s="3" t="s">
        <v>25</v>
      </c>
      <c r="C23" s="3">
        <v>2</v>
      </c>
      <c r="D23" s="3" t="s">
        <v>9</v>
      </c>
      <c r="E23" s="11">
        <v>93.3</v>
      </c>
      <c r="F23" s="4">
        <v>97</v>
      </c>
      <c r="G23" s="4">
        <v>91</v>
      </c>
      <c r="H23" s="3">
        <f>SUMPRODUCT(E23:G23,{0.7,0.2,0.1})</f>
        <v>93.809999999999988</v>
      </c>
      <c r="I23" s="3" t="str">
        <f t="shared" si="0"/>
        <v>★★★★★★★★★☆</v>
      </c>
      <c r="J23" s="3" t="str">
        <f t="shared" si="1"/>
        <v>성적장학금대상자</v>
      </c>
    </row>
    <row r="24" spans="1:10" x14ac:dyDescent="0.45">
      <c r="A24" s="2" t="s">
        <v>19</v>
      </c>
      <c r="B24" s="3" t="s">
        <v>26</v>
      </c>
      <c r="C24" s="3">
        <v>2</v>
      </c>
      <c r="D24" s="3" t="s">
        <v>9</v>
      </c>
      <c r="E24" s="11">
        <v>93.3</v>
      </c>
      <c r="F24" s="4">
        <v>98</v>
      </c>
      <c r="G24" s="4">
        <v>92</v>
      </c>
      <c r="H24" s="3">
        <f>SUMPRODUCT(E24:G24,{0.7,0.2,0.1})</f>
        <v>94.11</v>
      </c>
      <c r="I24" s="3" t="str">
        <f t="shared" si="0"/>
        <v>★★★★★★★★★☆</v>
      </c>
      <c r="J24" s="3" t="str">
        <f t="shared" si="1"/>
        <v>성적장학금대상자</v>
      </c>
    </row>
    <row r="25" spans="1:10" x14ac:dyDescent="0.45">
      <c r="A25" s="2" t="s">
        <v>55</v>
      </c>
      <c r="B25" s="3" t="s">
        <v>43</v>
      </c>
      <c r="C25" s="3">
        <v>2</v>
      </c>
      <c r="D25" s="3" t="s">
        <v>9</v>
      </c>
      <c r="E25" s="11">
        <v>86.6</v>
      </c>
      <c r="F25" s="4">
        <v>78</v>
      </c>
      <c r="G25" s="4">
        <v>96</v>
      </c>
      <c r="H25" s="3">
        <f>SUMPRODUCT(E25:G25,{0.7,0.2,0.1})</f>
        <v>85.82</v>
      </c>
      <c r="I25" s="3" t="str">
        <f t="shared" si="0"/>
        <v>★★★★★★★★☆☆</v>
      </c>
      <c r="J25" s="3" t="str">
        <f t="shared" si="1"/>
        <v/>
      </c>
    </row>
    <row r="26" spans="1:10" x14ac:dyDescent="0.45">
      <c r="A26" s="2" t="s">
        <v>7</v>
      </c>
      <c r="B26" s="3" t="s">
        <v>14</v>
      </c>
      <c r="C26" s="3">
        <v>3</v>
      </c>
      <c r="D26" s="3" t="s">
        <v>11</v>
      </c>
      <c r="E26" s="11">
        <v>97.3</v>
      </c>
      <c r="F26" s="4">
        <v>98</v>
      </c>
      <c r="G26" s="4">
        <v>52</v>
      </c>
      <c r="H26" s="3">
        <f>SUMPRODUCT(E26:G26,{0.7,0.2,0.1})</f>
        <v>92.910000000000011</v>
      </c>
      <c r="I26" s="3" t="str">
        <f t="shared" si="0"/>
        <v>★★★★★★★★★☆</v>
      </c>
      <c r="J26" s="3" t="str">
        <f t="shared" si="1"/>
        <v/>
      </c>
    </row>
    <row r="27" spans="1:10" x14ac:dyDescent="0.45">
      <c r="A27" s="2" t="s">
        <v>12</v>
      </c>
      <c r="B27" s="3" t="s">
        <v>15</v>
      </c>
      <c r="C27" s="3">
        <v>2</v>
      </c>
      <c r="D27" s="3" t="s">
        <v>11</v>
      </c>
      <c r="E27" s="11">
        <v>91.5</v>
      </c>
      <c r="F27" s="4">
        <v>45</v>
      </c>
      <c r="G27" s="4">
        <v>88</v>
      </c>
      <c r="H27" s="3">
        <f>SUMPRODUCT(E27:G27,{0.7,0.2,0.1})</f>
        <v>81.849999999999994</v>
      </c>
      <c r="I27" s="3" t="str">
        <f t="shared" si="0"/>
        <v>★★★★★★★★★☆</v>
      </c>
      <c r="J27" s="3" t="str">
        <f t="shared" si="1"/>
        <v/>
      </c>
    </row>
    <row r="28" spans="1:10" x14ac:dyDescent="0.45">
      <c r="A28" s="2" t="s">
        <v>55</v>
      </c>
      <c r="B28" s="3" t="s">
        <v>27</v>
      </c>
      <c r="C28" s="3">
        <v>2</v>
      </c>
      <c r="D28" s="3" t="s">
        <v>9</v>
      </c>
      <c r="E28" s="11">
        <v>94</v>
      </c>
      <c r="F28" s="4">
        <v>92</v>
      </c>
      <c r="G28" s="4">
        <v>92</v>
      </c>
      <c r="H28" s="3">
        <f>SUMPRODUCT(E28:G28,{0.7,0.2,0.1})</f>
        <v>93.4</v>
      </c>
      <c r="I28" s="3" t="str">
        <f t="shared" si="0"/>
        <v>★★★★★★★★★☆</v>
      </c>
      <c r="J28" s="3" t="str">
        <f t="shared" si="1"/>
        <v>성적장학금대상자</v>
      </c>
    </row>
    <row r="29" spans="1:10" x14ac:dyDescent="0.45">
      <c r="A29" s="2" t="s">
        <v>7</v>
      </c>
      <c r="B29" s="3" t="s">
        <v>30</v>
      </c>
      <c r="C29" s="3">
        <v>3</v>
      </c>
      <c r="D29" s="3" t="s">
        <v>9</v>
      </c>
      <c r="E29" s="11">
        <v>91.5</v>
      </c>
      <c r="F29" s="4">
        <v>88</v>
      </c>
      <c r="G29" s="4">
        <v>88</v>
      </c>
      <c r="H29" s="3">
        <f>SUMPRODUCT(E29:G29,{0.7,0.2,0.1})</f>
        <v>90.45</v>
      </c>
      <c r="I29" s="3" t="str">
        <f t="shared" si="0"/>
        <v>★★★★★★★★★☆</v>
      </c>
      <c r="J29" s="3" t="str">
        <f t="shared" si="1"/>
        <v>성적장학금대상자</v>
      </c>
    </row>
    <row r="30" spans="1:10" x14ac:dyDescent="0.45">
      <c r="A30" s="2" t="s">
        <v>55</v>
      </c>
      <c r="B30" s="3" t="s">
        <v>60</v>
      </c>
      <c r="C30" s="3">
        <v>2</v>
      </c>
      <c r="D30" s="3" t="s">
        <v>9</v>
      </c>
      <c r="E30" s="11">
        <v>93.5</v>
      </c>
      <c r="F30" s="4">
        <v>88</v>
      </c>
      <c r="G30" s="4">
        <v>87</v>
      </c>
      <c r="H30" s="3">
        <f>SUMPRODUCT(E30:G30,{0.7,0.2,0.1})</f>
        <v>91.750000000000014</v>
      </c>
      <c r="I30" s="3" t="str">
        <f t="shared" si="0"/>
        <v>★★★★★★★★★☆</v>
      </c>
      <c r="J30" s="3" t="str">
        <f t="shared" si="1"/>
        <v>성적장학금대상자</v>
      </c>
    </row>
    <row r="31" spans="1:10" x14ac:dyDescent="0.45">
      <c r="A31" s="2" t="s">
        <v>12</v>
      </c>
      <c r="B31" s="3" t="s">
        <v>42</v>
      </c>
      <c r="C31" s="3">
        <v>3</v>
      </c>
      <c r="D31" s="3" t="s">
        <v>9</v>
      </c>
      <c r="E31" s="11">
        <v>88.4</v>
      </c>
      <c r="F31" s="4">
        <v>94</v>
      </c>
      <c r="G31" s="4">
        <v>97</v>
      </c>
      <c r="H31" s="3">
        <f>SUMPRODUCT(E31:G31,{0.7,0.2,0.1})</f>
        <v>90.38000000000001</v>
      </c>
      <c r="I31" s="3" t="str">
        <f t="shared" si="0"/>
        <v>★★★★★★★★☆☆</v>
      </c>
      <c r="J31" s="3" t="str">
        <f t="shared" si="1"/>
        <v>성적장학금대상자</v>
      </c>
    </row>
    <row r="32" spans="1:10" x14ac:dyDescent="0.45">
      <c r="A32" s="2" t="s">
        <v>12</v>
      </c>
      <c r="B32" s="3" t="s">
        <v>61</v>
      </c>
      <c r="C32" s="3">
        <v>3</v>
      </c>
      <c r="D32" s="3" t="s">
        <v>11</v>
      </c>
      <c r="E32" s="11">
        <v>69</v>
      </c>
      <c r="F32" s="4">
        <v>92</v>
      </c>
      <c r="G32" s="4">
        <v>95</v>
      </c>
      <c r="H32" s="3">
        <f>SUMPRODUCT(E32:G32,{0.7,0.2,0.1})</f>
        <v>76.2</v>
      </c>
      <c r="I32" s="3" t="str">
        <f t="shared" si="0"/>
        <v>★★★★★★☆☆☆☆</v>
      </c>
      <c r="J32" s="3" t="str">
        <f t="shared" si="1"/>
        <v/>
      </c>
    </row>
    <row r="33" spans="1:10" x14ac:dyDescent="0.45">
      <c r="A33" s="2" t="s">
        <v>12</v>
      </c>
      <c r="B33" s="3" t="s">
        <v>31</v>
      </c>
      <c r="C33" s="3">
        <v>2</v>
      </c>
      <c r="D33" s="3" t="s">
        <v>11</v>
      </c>
      <c r="E33" s="11">
        <v>93.5</v>
      </c>
      <c r="F33" s="4">
        <v>62</v>
      </c>
      <c r="G33" s="4">
        <v>92</v>
      </c>
      <c r="H33" s="3">
        <f>SUMPRODUCT(E33:G33,{0.7,0.2,0.1})</f>
        <v>87.050000000000011</v>
      </c>
      <c r="I33" s="3" t="str">
        <f t="shared" si="0"/>
        <v>★★★★★★★★★☆</v>
      </c>
      <c r="J33" s="3" t="str">
        <f t="shared" si="1"/>
        <v/>
      </c>
    </row>
    <row r="34" spans="1:10" x14ac:dyDescent="0.45">
      <c r="A34" s="2" t="s">
        <v>7</v>
      </c>
      <c r="B34" s="3" t="s">
        <v>50</v>
      </c>
      <c r="C34" s="3">
        <v>2</v>
      </c>
      <c r="D34" s="3" t="s">
        <v>9</v>
      </c>
      <c r="E34" s="11">
        <v>99.9</v>
      </c>
      <c r="F34" s="4">
        <v>91</v>
      </c>
      <c r="G34" s="4">
        <v>90</v>
      </c>
      <c r="H34" s="3">
        <f>SUMPRODUCT(E34:G34,{0.7,0.2,0.1})</f>
        <v>97.13</v>
      </c>
      <c r="I34" s="3" t="str">
        <f t="shared" si="0"/>
        <v>★★★★★★★★★☆</v>
      </c>
      <c r="J34" s="3" t="str">
        <f t="shared" si="1"/>
        <v>성적장학금대상자</v>
      </c>
    </row>
    <row r="36" spans="1:10" x14ac:dyDescent="0.45">
      <c r="A36" t="s">
        <v>62</v>
      </c>
    </row>
    <row r="37" spans="1:10" x14ac:dyDescent="0.45">
      <c r="A37" s="3" t="s">
        <v>3</v>
      </c>
      <c r="B37" s="1" t="s">
        <v>63</v>
      </c>
      <c r="C37" s="1" t="s">
        <v>64</v>
      </c>
    </row>
    <row r="38" spans="1:10" x14ac:dyDescent="0.45">
      <c r="A38" s="3" t="s">
        <v>9</v>
      </c>
      <c r="B38" s="3" t="e">
        <f>SUM(IF($D$3:$D$34=A38,1))&amp;"명"</f>
        <v>#VALUE!</v>
      </c>
      <c r="C38" s="12"/>
    </row>
    <row r="39" spans="1:10" x14ac:dyDescent="0.45">
      <c r="A39" s="3" t="s">
        <v>11</v>
      </c>
      <c r="B39" s="3"/>
      <c r="C39" s="12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8"/>
  <sheetViews>
    <sheetView workbookViewId="0">
      <selection activeCell="J14" sqref="J14"/>
    </sheetView>
  </sheetViews>
  <sheetFormatPr defaultRowHeight="17" x14ac:dyDescent="0.45"/>
  <cols>
    <col min="1" max="1" width="3.5" customWidth="1"/>
    <col min="2" max="2" width="33.08203125" bestFit="1" customWidth="1"/>
    <col min="3" max="3" width="11.1640625" bestFit="1" customWidth="1"/>
    <col min="4" max="4" width="16.08203125" bestFit="1" customWidth="1"/>
    <col min="5" max="6" width="7" bestFit="1" customWidth="1"/>
    <col min="7" max="7" width="6.83203125" bestFit="1" customWidth="1"/>
    <col min="8" max="25" width="7" bestFit="1" customWidth="1"/>
    <col min="26" max="26" width="12.58203125" bestFit="1" customWidth="1"/>
    <col min="27" max="39" width="6.4140625" bestFit="1" customWidth="1"/>
    <col min="40" max="41" width="12.58203125" bestFit="1" customWidth="1"/>
    <col min="42" max="42" width="14.1640625" bestFit="1" customWidth="1"/>
    <col min="43" max="43" width="16.1640625" bestFit="1" customWidth="1"/>
    <col min="44" max="44" width="10.33203125" bestFit="1" customWidth="1"/>
    <col min="45" max="45" width="14.1640625" bestFit="1" customWidth="1"/>
    <col min="46" max="46" width="16.1640625" bestFit="1" customWidth="1"/>
    <col min="47" max="47" width="10.33203125" bestFit="1" customWidth="1"/>
    <col min="48" max="48" width="14.1640625" bestFit="1" customWidth="1"/>
    <col min="49" max="49" width="16.1640625" bestFit="1" customWidth="1"/>
    <col min="50" max="50" width="10.33203125" bestFit="1" customWidth="1"/>
    <col min="51" max="51" width="14.1640625" bestFit="1" customWidth="1"/>
    <col min="52" max="52" width="16.1640625" bestFit="1" customWidth="1"/>
    <col min="53" max="53" width="10.33203125" bestFit="1" customWidth="1"/>
    <col min="54" max="54" width="14.1640625" bestFit="1" customWidth="1"/>
    <col min="55" max="55" width="16.1640625" bestFit="1" customWidth="1"/>
    <col min="56" max="56" width="10.33203125" bestFit="1" customWidth="1"/>
    <col min="57" max="57" width="14.1640625" bestFit="1" customWidth="1"/>
    <col min="58" max="58" width="16.1640625" bestFit="1" customWidth="1"/>
    <col min="59" max="59" width="10.33203125" bestFit="1" customWidth="1"/>
    <col min="60" max="60" width="14.1640625" bestFit="1" customWidth="1"/>
    <col min="61" max="61" width="16.1640625" bestFit="1" customWidth="1"/>
    <col min="62" max="62" width="10.33203125" bestFit="1" customWidth="1"/>
    <col min="63" max="63" width="14.1640625" bestFit="1" customWidth="1"/>
    <col min="64" max="64" width="16.1640625" bestFit="1" customWidth="1"/>
    <col min="65" max="65" width="10.33203125" bestFit="1" customWidth="1"/>
    <col min="66" max="66" width="16.9140625" bestFit="1" customWidth="1"/>
    <col min="67" max="67" width="18.83203125" bestFit="1" customWidth="1"/>
    <col min="68" max="68" width="12.9140625" bestFit="1" customWidth="1"/>
    <col min="69" max="69" width="14.1640625" bestFit="1" customWidth="1"/>
    <col min="70" max="70" width="16.1640625" bestFit="1" customWidth="1"/>
    <col min="71" max="71" width="10.33203125" bestFit="1" customWidth="1"/>
    <col min="72" max="72" width="14.1640625" bestFit="1" customWidth="1"/>
    <col min="73" max="73" width="16.1640625" bestFit="1" customWidth="1"/>
    <col min="74" max="74" width="10.33203125" bestFit="1" customWidth="1"/>
    <col min="75" max="75" width="14.1640625" bestFit="1" customWidth="1"/>
    <col min="76" max="76" width="16.1640625" bestFit="1" customWidth="1"/>
    <col min="77" max="77" width="10.33203125" bestFit="1" customWidth="1"/>
    <col min="78" max="78" width="14.1640625" bestFit="1" customWidth="1"/>
    <col min="79" max="79" width="16.1640625" bestFit="1" customWidth="1"/>
    <col min="80" max="80" width="10.33203125" bestFit="1" customWidth="1"/>
    <col min="81" max="81" width="14.1640625" bestFit="1" customWidth="1"/>
    <col min="82" max="82" width="16.1640625" bestFit="1" customWidth="1"/>
    <col min="83" max="83" width="10.33203125" bestFit="1" customWidth="1"/>
    <col min="84" max="84" width="14.1640625" bestFit="1" customWidth="1"/>
    <col min="85" max="85" width="16.1640625" bestFit="1" customWidth="1"/>
    <col min="86" max="86" width="10.33203125" bestFit="1" customWidth="1"/>
    <col min="87" max="87" width="14.1640625" bestFit="1" customWidth="1"/>
    <col min="88" max="88" width="16.1640625" bestFit="1" customWidth="1"/>
    <col min="89" max="89" width="10.33203125" bestFit="1" customWidth="1"/>
    <col min="90" max="90" width="14.1640625" bestFit="1" customWidth="1"/>
    <col min="91" max="91" width="16.1640625" bestFit="1" customWidth="1"/>
    <col min="92" max="92" width="10.33203125" bestFit="1" customWidth="1"/>
    <col min="93" max="93" width="14.1640625" bestFit="1" customWidth="1"/>
    <col min="94" max="94" width="16.1640625" bestFit="1" customWidth="1"/>
    <col min="95" max="95" width="10.33203125" bestFit="1" customWidth="1"/>
    <col min="96" max="96" width="14.1640625" bestFit="1" customWidth="1"/>
    <col min="97" max="97" width="16.1640625" bestFit="1" customWidth="1"/>
    <col min="98" max="98" width="10.33203125" bestFit="1" customWidth="1"/>
    <col min="99" max="99" width="14.1640625" bestFit="1" customWidth="1"/>
    <col min="100" max="100" width="16.1640625" bestFit="1" customWidth="1"/>
    <col min="101" max="101" width="10.33203125" bestFit="1" customWidth="1"/>
    <col min="102" max="102" width="14.1640625" bestFit="1" customWidth="1"/>
    <col min="103" max="103" width="16.1640625" bestFit="1" customWidth="1"/>
    <col min="104" max="104" width="10.33203125" bestFit="1" customWidth="1"/>
    <col min="105" max="105" width="14.1640625" bestFit="1" customWidth="1"/>
    <col min="106" max="106" width="16.1640625" bestFit="1" customWidth="1"/>
    <col min="107" max="107" width="10.33203125" bestFit="1" customWidth="1"/>
    <col min="108" max="108" width="16.9140625" bestFit="1" customWidth="1"/>
    <col min="109" max="109" width="18.83203125" bestFit="1" customWidth="1"/>
    <col min="110" max="110" width="12.9140625" bestFit="1" customWidth="1"/>
    <col min="111" max="111" width="18.83203125" bestFit="1" customWidth="1"/>
    <col min="112" max="112" width="20.83203125" bestFit="1" customWidth="1"/>
    <col min="113" max="113" width="14.9140625" bestFit="1" customWidth="1"/>
  </cols>
  <sheetData>
    <row r="2" spans="2:7" x14ac:dyDescent="0.45">
      <c r="B2" s="37" t="s">
        <v>2</v>
      </c>
      <c r="C2" t="s">
        <v>76</v>
      </c>
    </row>
    <row r="4" spans="2:7" x14ac:dyDescent="0.45">
      <c r="E4" s="37" t="s">
        <v>3</v>
      </c>
    </row>
    <row r="5" spans="2:7" x14ac:dyDescent="0.45">
      <c r="B5" s="37" t="s">
        <v>86</v>
      </c>
      <c r="C5" s="37" t="s">
        <v>0</v>
      </c>
      <c r="D5" s="37" t="s">
        <v>87</v>
      </c>
      <c r="E5" t="s">
        <v>9</v>
      </c>
      <c r="F5" t="s">
        <v>11</v>
      </c>
      <c r="G5" t="s">
        <v>77</v>
      </c>
    </row>
    <row r="6" spans="2:7" x14ac:dyDescent="0.45">
      <c r="B6" t="s">
        <v>78</v>
      </c>
      <c r="E6" s="38"/>
      <c r="F6" s="38"/>
      <c r="G6" s="38"/>
    </row>
    <row r="7" spans="2:7" x14ac:dyDescent="0.45">
      <c r="D7" t="s">
        <v>81</v>
      </c>
      <c r="E7" s="38">
        <v>92.050000000000011</v>
      </c>
      <c r="F7" s="38">
        <v>89.3</v>
      </c>
      <c r="G7" s="38">
        <v>91.744444444444454</v>
      </c>
    </row>
    <row r="8" spans="2:7" x14ac:dyDescent="0.45">
      <c r="D8" t="s">
        <v>83</v>
      </c>
      <c r="E8" s="38">
        <v>89</v>
      </c>
      <c r="F8" s="38">
        <v>95.5</v>
      </c>
      <c r="G8" s="38">
        <v>89.722222222222229</v>
      </c>
    </row>
    <row r="9" spans="2:7" x14ac:dyDescent="0.45">
      <c r="D9" t="s">
        <v>85</v>
      </c>
      <c r="E9" s="38">
        <v>90.1875</v>
      </c>
      <c r="F9" s="38">
        <v>85.5</v>
      </c>
      <c r="G9" s="38">
        <v>89.666666666666671</v>
      </c>
    </row>
    <row r="10" spans="2:7" x14ac:dyDescent="0.45">
      <c r="E10" s="38"/>
      <c r="F10" s="38"/>
      <c r="G10" s="38"/>
    </row>
    <row r="11" spans="2:7" x14ac:dyDescent="0.45">
      <c r="B11" t="s">
        <v>79</v>
      </c>
      <c r="E11" s="38"/>
      <c r="F11" s="38"/>
      <c r="G11" s="38"/>
    </row>
    <row r="12" spans="2:7" x14ac:dyDescent="0.45">
      <c r="D12" t="s">
        <v>81</v>
      </c>
      <c r="E12" s="38">
        <v>94.616666666666674</v>
      </c>
      <c r="F12" s="38">
        <v>89.818181818181827</v>
      </c>
      <c r="G12" s="38">
        <v>91.511764705882342</v>
      </c>
    </row>
    <row r="13" spans="2:7" x14ac:dyDescent="0.45">
      <c r="D13" t="s">
        <v>83</v>
      </c>
      <c r="E13" s="38">
        <v>91.833333333333329</v>
      </c>
      <c r="F13" s="38">
        <v>89</v>
      </c>
      <c r="G13" s="38">
        <v>90</v>
      </c>
    </row>
    <row r="14" spans="2:7" x14ac:dyDescent="0.45">
      <c r="D14" t="s">
        <v>85</v>
      </c>
      <c r="E14" s="38">
        <v>92.333333333333329</v>
      </c>
      <c r="F14" s="38">
        <v>92.36363636363636</v>
      </c>
      <c r="G14" s="38">
        <v>92.352941176470594</v>
      </c>
    </row>
    <row r="15" spans="2:7" x14ac:dyDescent="0.45">
      <c r="E15" s="38"/>
      <c r="F15" s="38"/>
      <c r="G15" s="38"/>
    </row>
    <row r="16" spans="2:7" x14ac:dyDescent="0.45">
      <c r="B16" t="s">
        <v>80</v>
      </c>
      <c r="E16" s="38">
        <v>92.750000000000014</v>
      </c>
      <c r="F16" s="38">
        <v>89.738461538461536</v>
      </c>
      <c r="G16" s="38">
        <v>91.631428571428572</v>
      </c>
    </row>
    <row r="17" spans="2:7" x14ac:dyDescent="0.45">
      <c r="B17" t="s">
        <v>82</v>
      </c>
      <c r="E17" s="38">
        <v>89.772727272727266</v>
      </c>
      <c r="F17" s="38">
        <v>90</v>
      </c>
      <c r="G17" s="38">
        <v>89.857142857142861</v>
      </c>
    </row>
    <row r="18" spans="2:7" x14ac:dyDescent="0.45">
      <c r="B18" t="s">
        <v>84</v>
      </c>
      <c r="E18" s="38">
        <v>90.772727272727266</v>
      </c>
      <c r="F18" s="38">
        <v>91.307692307692307</v>
      </c>
      <c r="G18" s="38">
        <v>90.971428571428575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1:F16"/>
  <sheetViews>
    <sheetView workbookViewId="0">
      <selection activeCell="H20" sqref="H20"/>
    </sheetView>
  </sheetViews>
  <sheetFormatPr defaultRowHeight="17" x14ac:dyDescent="0.45"/>
  <cols>
    <col min="1" max="1" width="11" bestFit="1" customWidth="1"/>
    <col min="2" max="2" width="12.5" customWidth="1"/>
  </cols>
  <sheetData>
    <row r="1" spans="1:6" x14ac:dyDescent="0.45">
      <c r="B1" t="s">
        <v>65</v>
      </c>
    </row>
    <row r="2" spans="1:6" x14ac:dyDescent="0.45">
      <c r="B2" s="13"/>
      <c r="C2" s="3" t="s">
        <v>66</v>
      </c>
      <c r="D2" s="3" t="s">
        <v>67</v>
      </c>
    </row>
    <row r="3" spans="1:6" x14ac:dyDescent="0.45">
      <c r="B3" s="3" t="s">
        <v>4</v>
      </c>
      <c r="C3" s="3">
        <v>79.3</v>
      </c>
      <c r="D3" s="14">
        <v>0.7</v>
      </c>
    </row>
    <row r="4" spans="1:6" x14ac:dyDescent="0.45">
      <c r="B4" s="3" t="s">
        <v>5</v>
      </c>
      <c r="C4" s="3">
        <v>87</v>
      </c>
      <c r="D4" s="14">
        <v>0.2</v>
      </c>
    </row>
    <row r="5" spans="1:6" x14ac:dyDescent="0.45">
      <c r="B5" s="3" t="s">
        <v>6</v>
      </c>
      <c r="C5" s="15">
        <v>97</v>
      </c>
      <c r="D5" s="14">
        <v>0.1</v>
      </c>
    </row>
    <row r="6" spans="1:6" x14ac:dyDescent="0.45">
      <c r="B6" s="16" t="s">
        <v>38</v>
      </c>
      <c r="C6" s="17">
        <f>SUMPRODUCT(C3:C5,D3:D5)</f>
        <v>82.61</v>
      </c>
      <c r="D6" s="18"/>
    </row>
    <row r="9" spans="1:6" x14ac:dyDescent="0.45">
      <c r="B9" s="19" t="s">
        <v>68</v>
      </c>
    </row>
    <row r="11" spans="1:6" x14ac:dyDescent="0.45">
      <c r="C11" t="s">
        <v>4</v>
      </c>
    </row>
    <row r="12" spans="1:6" x14ac:dyDescent="0.45">
      <c r="B12" s="10">
        <f>C6</f>
        <v>82.61</v>
      </c>
      <c r="C12" s="10">
        <v>100</v>
      </c>
      <c r="D12" s="10">
        <v>80</v>
      </c>
      <c r="E12" s="10">
        <v>60</v>
      </c>
      <c r="F12" s="10">
        <v>40</v>
      </c>
    </row>
    <row r="13" spans="1:6" x14ac:dyDescent="0.45">
      <c r="A13" s="20" t="s">
        <v>5</v>
      </c>
      <c r="B13" s="10">
        <v>100</v>
      </c>
      <c r="C13" s="3">
        <f t="dataTable" ref="C13:F16" dt2D="1" dtr="1" r1="C3" r2="C4"/>
        <v>99.7</v>
      </c>
      <c r="D13" s="3">
        <v>85.7</v>
      </c>
      <c r="E13" s="3">
        <v>71.7</v>
      </c>
      <c r="F13" s="3">
        <v>57.7</v>
      </c>
    </row>
    <row r="14" spans="1:6" x14ac:dyDescent="0.45">
      <c r="B14" s="10">
        <v>80</v>
      </c>
      <c r="C14" s="3">
        <v>95.7</v>
      </c>
      <c r="D14" s="3">
        <v>81.7</v>
      </c>
      <c r="E14" s="3">
        <v>67.7</v>
      </c>
      <c r="F14" s="3">
        <v>53.7</v>
      </c>
    </row>
    <row r="15" spans="1:6" x14ac:dyDescent="0.45">
      <c r="B15" s="10">
        <v>60</v>
      </c>
      <c r="C15" s="3">
        <v>91.7</v>
      </c>
      <c r="D15" s="3">
        <v>77.7</v>
      </c>
      <c r="E15" s="3">
        <v>63.7</v>
      </c>
      <c r="F15" s="3">
        <v>49.7</v>
      </c>
    </row>
    <row r="16" spans="1:6" x14ac:dyDescent="0.45">
      <c r="B16" s="10">
        <v>40</v>
      </c>
      <c r="C16" s="3">
        <v>87.7</v>
      </c>
      <c r="D16" s="3">
        <v>73.7</v>
      </c>
      <c r="E16" s="3">
        <v>59.7</v>
      </c>
      <c r="F16" s="3">
        <v>45.7</v>
      </c>
    </row>
  </sheetData>
  <phoneticPr fontId="1" type="noConversion"/>
  <dataValidations count="1">
    <dataValidation type="whole" errorStyle="information" allowBlank="1" showInputMessage="1" showErrorMessage="1" errorTitle="정수확인" error="정수가 정확한지 확인 바랍니다." promptTitle="정수범위" prompt="0~100" sqref="B13:B16 C12:F12" xr:uid="{05511E72-BC49-49E1-A901-EF3DE3EA0E27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8"/>
  <sheetViews>
    <sheetView topLeftCell="A10" workbookViewId="0">
      <selection activeCell="P14" sqref="P14"/>
    </sheetView>
  </sheetViews>
  <sheetFormatPr defaultRowHeight="17" x14ac:dyDescent="0.45"/>
  <cols>
    <col min="2" max="2" width="15.5" customWidth="1"/>
    <col min="4" max="4" width="11" bestFit="1" customWidth="1"/>
  </cols>
  <sheetData>
    <row r="2" spans="2:5" x14ac:dyDescent="0.45">
      <c r="B2" t="s">
        <v>69</v>
      </c>
    </row>
    <row r="4" spans="2:5" x14ac:dyDescent="0.45">
      <c r="B4" s="3" t="s">
        <v>0</v>
      </c>
      <c r="C4" s="3" t="s">
        <v>4</v>
      </c>
      <c r="D4" s="3" t="s">
        <v>5</v>
      </c>
      <c r="E4" s="3" t="s">
        <v>6</v>
      </c>
    </row>
    <row r="5" spans="2:5" x14ac:dyDescent="0.45">
      <c r="B5" s="12" t="s">
        <v>55</v>
      </c>
      <c r="C5" s="12">
        <v>85</v>
      </c>
      <c r="D5" s="12">
        <v>87</v>
      </c>
      <c r="E5" s="12">
        <v>90</v>
      </c>
    </row>
    <row r="6" spans="2:5" x14ac:dyDescent="0.45">
      <c r="B6" s="12" t="s">
        <v>7</v>
      </c>
      <c r="C6" s="12">
        <v>87</v>
      </c>
      <c r="D6" s="12">
        <v>88</v>
      </c>
      <c r="E6" s="12">
        <v>83</v>
      </c>
    </row>
    <row r="7" spans="2:5" x14ac:dyDescent="0.45">
      <c r="B7" s="12" t="s">
        <v>19</v>
      </c>
      <c r="C7" s="12">
        <v>93</v>
      </c>
      <c r="D7" s="12">
        <v>87</v>
      </c>
      <c r="E7" s="12">
        <v>81</v>
      </c>
    </row>
    <row r="8" spans="2:5" x14ac:dyDescent="0.45">
      <c r="B8" s="12" t="s">
        <v>12</v>
      </c>
      <c r="C8" s="12">
        <v>85</v>
      </c>
      <c r="D8" s="12">
        <v>78</v>
      </c>
      <c r="E8" s="12">
        <v>93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3:I30"/>
  <sheetViews>
    <sheetView topLeftCell="A22" workbookViewId="0">
      <selection activeCell="I2" sqref="I2"/>
    </sheetView>
  </sheetViews>
  <sheetFormatPr defaultRowHeight="17" x14ac:dyDescent="0.45"/>
  <cols>
    <col min="1" max="1" width="13" bestFit="1" customWidth="1"/>
    <col min="2" max="2" width="7.08203125" bestFit="1" customWidth="1"/>
    <col min="3" max="3" width="5.5" bestFit="1" customWidth="1"/>
    <col min="4" max="6" width="11.4140625" bestFit="1" customWidth="1"/>
    <col min="7" max="7" width="9.6640625" customWidth="1"/>
    <col min="8" max="8" width="2.4140625" customWidth="1"/>
    <col min="9" max="9" width="15.08203125" customWidth="1"/>
  </cols>
  <sheetData>
    <row r="3" spans="1:9" x14ac:dyDescent="0.45">
      <c r="A3" t="s">
        <v>52</v>
      </c>
      <c r="I3" t="s">
        <v>62</v>
      </c>
    </row>
    <row r="4" spans="1:9" x14ac:dyDescent="0.45">
      <c r="A4" s="21" t="s">
        <v>0</v>
      </c>
      <c r="B4" s="22" t="s">
        <v>1</v>
      </c>
      <c r="C4" s="22" t="s">
        <v>2</v>
      </c>
      <c r="D4" s="22" t="s">
        <v>4</v>
      </c>
      <c r="E4" s="22" t="s">
        <v>5</v>
      </c>
      <c r="F4" s="22" t="s">
        <v>6</v>
      </c>
      <c r="G4" s="23" t="s">
        <v>38</v>
      </c>
      <c r="I4" s="24" t="s">
        <v>0</v>
      </c>
    </row>
    <row r="5" spans="1:9" x14ac:dyDescent="0.45">
      <c r="A5" s="25" t="s">
        <v>19</v>
      </c>
      <c r="B5" s="26" t="s">
        <v>21</v>
      </c>
      <c r="C5" s="26">
        <v>3</v>
      </c>
      <c r="D5" s="39">
        <v>79.3</v>
      </c>
      <c r="E5" s="39">
        <v>78</v>
      </c>
      <c r="F5" s="39">
        <v>69</v>
      </c>
      <c r="G5" s="40">
        <f t="shared" ref="G5:G30" si="0">AVERAGEA(D5:F5)</f>
        <v>75.433333333333337</v>
      </c>
      <c r="I5" s="27" t="s">
        <v>19</v>
      </c>
    </row>
    <row r="6" spans="1:9" x14ac:dyDescent="0.45">
      <c r="A6" s="25" t="s">
        <v>19</v>
      </c>
      <c r="B6" s="26" t="s">
        <v>44</v>
      </c>
      <c r="C6" s="26">
        <v>2</v>
      </c>
      <c r="D6" s="39">
        <v>95.2</v>
      </c>
      <c r="E6" s="39">
        <v>97</v>
      </c>
      <c r="F6" s="39">
        <v>94</v>
      </c>
      <c r="G6" s="40">
        <f t="shared" si="0"/>
        <v>95.399999999999991</v>
      </c>
      <c r="I6" s="27" t="s">
        <v>7</v>
      </c>
    </row>
    <row r="7" spans="1:9" x14ac:dyDescent="0.45">
      <c r="A7" s="25" t="s">
        <v>19</v>
      </c>
      <c r="B7" s="26" t="s">
        <v>39</v>
      </c>
      <c r="C7" s="26">
        <v>2</v>
      </c>
      <c r="D7" s="39">
        <v>97.3</v>
      </c>
      <c r="E7" s="39" t="s">
        <v>70</v>
      </c>
      <c r="F7" s="39">
        <v>77</v>
      </c>
      <c r="G7" s="40">
        <f t="shared" si="0"/>
        <v>58.1</v>
      </c>
      <c r="I7" s="27" t="s">
        <v>22</v>
      </c>
    </row>
    <row r="8" spans="1:9" x14ac:dyDescent="0.45">
      <c r="A8" s="25" t="s">
        <v>7</v>
      </c>
      <c r="B8" s="26" t="s">
        <v>16</v>
      </c>
      <c r="C8" s="26">
        <v>4</v>
      </c>
      <c r="D8" s="39">
        <v>81.099999999999994</v>
      </c>
      <c r="E8" s="39">
        <v>82</v>
      </c>
      <c r="F8" s="39">
        <v>82</v>
      </c>
      <c r="G8" s="40">
        <f t="shared" si="0"/>
        <v>81.7</v>
      </c>
      <c r="I8" s="27" t="s">
        <v>12</v>
      </c>
    </row>
    <row r="9" spans="1:9" x14ac:dyDescent="0.45">
      <c r="A9" s="25" t="s">
        <v>22</v>
      </c>
      <c r="B9" s="26" t="s">
        <v>34</v>
      </c>
      <c r="C9" s="26">
        <v>2</v>
      </c>
      <c r="D9" s="39">
        <v>88.4</v>
      </c>
      <c r="E9" s="39">
        <v>91</v>
      </c>
      <c r="F9" s="39">
        <v>95</v>
      </c>
      <c r="G9" s="40">
        <f t="shared" si="0"/>
        <v>91.466666666666654</v>
      </c>
    </row>
    <row r="10" spans="1:9" x14ac:dyDescent="0.45">
      <c r="A10" s="25" t="s">
        <v>22</v>
      </c>
      <c r="B10" s="26" t="s">
        <v>35</v>
      </c>
      <c r="C10" s="26">
        <v>3</v>
      </c>
      <c r="D10" s="39">
        <v>91.7</v>
      </c>
      <c r="E10" s="39">
        <v>95</v>
      </c>
      <c r="F10" s="39">
        <v>88</v>
      </c>
      <c r="G10" s="40">
        <f t="shared" si="0"/>
        <v>91.566666666666663</v>
      </c>
    </row>
    <row r="11" spans="1:9" x14ac:dyDescent="0.45">
      <c r="A11" s="25" t="s">
        <v>12</v>
      </c>
      <c r="B11" s="26" t="s">
        <v>17</v>
      </c>
      <c r="C11" s="26">
        <v>3</v>
      </c>
      <c r="D11" s="39">
        <v>81.099999999999994</v>
      </c>
      <c r="E11" s="39">
        <v>87</v>
      </c>
      <c r="F11" s="39">
        <v>82</v>
      </c>
      <c r="G11" s="40">
        <f t="shared" si="0"/>
        <v>83.36666666666666</v>
      </c>
    </row>
    <row r="12" spans="1:9" x14ac:dyDescent="0.45">
      <c r="A12" s="25" t="s">
        <v>22</v>
      </c>
      <c r="B12" s="26" t="s">
        <v>23</v>
      </c>
      <c r="C12" s="26">
        <v>4</v>
      </c>
      <c r="D12" s="39">
        <v>72.8</v>
      </c>
      <c r="E12" s="39">
        <v>98</v>
      </c>
      <c r="F12" s="39">
        <v>80</v>
      </c>
      <c r="G12" s="40">
        <f t="shared" si="0"/>
        <v>83.600000000000009</v>
      </c>
    </row>
    <row r="13" spans="1:9" x14ac:dyDescent="0.45">
      <c r="A13" s="25" t="s">
        <v>7</v>
      </c>
      <c r="B13" s="26" t="s">
        <v>24</v>
      </c>
      <c r="C13" s="26">
        <v>2</v>
      </c>
      <c r="D13" s="39">
        <v>72.8</v>
      </c>
      <c r="E13" s="39">
        <v>99</v>
      </c>
      <c r="F13" s="39">
        <v>80</v>
      </c>
      <c r="G13" s="40">
        <f t="shared" si="0"/>
        <v>83.933333333333337</v>
      </c>
    </row>
    <row r="14" spans="1:9" x14ac:dyDescent="0.45">
      <c r="A14" s="25" t="s">
        <v>22</v>
      </c>
      <c r="B14" s="26" t="s">
        <v>40</v>
      </c>
      <c r="C14" s="26">
        <v>3</v>
      </c>
      <c r="D14" s="39">
        <v>93.3</v>
      </c>
      <c r="E14" s="39">
        <v>70</v>
      </c>
      <c r="F14" s="39">
        <v>91</v>
      </c>
      <c r="G14" s="40">
        <f t="shared" si="0"/>
        <v>84.766666666666666</v>
      </c>
    </row>
    <row r="15" spans="1:9" x14ac:dyDescent="0.45">
      <c r="A15" s="25" t="s">
        <v>7</v>
      </c>
      <c r="B15" s="26" t="s">
        <v>41</v>
      </c>
      <c r="C15" s="26">
        <v>2</v>
      </c>
      <c r="D15" s="39" t="s">
        <v>70</v>
      </c>
      <c r="E15" s="39">
        <v>94</v>
      </c>
      <c r="F15" s="39">
        <v>92</v>
      </c>
      <c r="G15" s="40">
        <f t="shared" si="0"/>
        <v>62</v>
      </c>
    </row>
    <row r="16" spans="1:9" x14ac:dyDescent="0.45">
      <c r="A16" s="25" t="s">
        <v>12</v>
      </c>
      <c r="B16" s="26" t="s">
        <v>42</v>
      </c>
      <c r="C16" s="26">
        <v>3</v>
      </c>
      <c r="D16" s="39">
        <v>88.4</v>
      </c>
      <c r="E16" s="39">
        <v>94</v>
      </c>
      <c r="F16" s="39">
        <v>97</v>
      </c>
      <c r="G16" s="40">
        <f t="shared" si="0"/>
        <v>93.133333333333326</v>
      </c>
    </row>
    <row r="17" spans="1:7" x14ac:dyDescent="0.45">
      <c r="A17" s="25" t="s">
        <v>22</v>
      </c>
      <c r="B17" s="26" t="s">
        <v>43</v>
      </c>
      <c r="C17" s="26">
        <v>2</v>
      </c>
      <c r="D17" s="39">
        <v>86.6</v>
      </c>
      <c r="E17" s="39">
        <v>78</v>
      </c>
      <c r="F17" s="39">
        <v>96</v>
      </c>
      <c r="G17" s="40">
        <f t="shared" si="0"/>
        <v>86.866666666666674</v>
      </c>
    </row>
    <row r="18" spans="1:7" x14ac:dyDescent="0.45">
      <c r="A18" s="25" t="s">
        <v>7</v>
      </c>
      <c r="B18" s="26" t="s">
        <v>14</v>
      </c>
      <c r="C18" s="26">
        <v>3</v>
      </c>
      <c r="D18" s="39">
        <v>97.3</v>
      </c>
      <c r="E18" s="39">
        <v>98</v>
      </c>
      <c r="F18" s="39">
        <v>97</v>
      </c>
      <c r="G18" s="40">
        <f t="shared" si="0"/>
        <v>97.433333333333337</v>
      </c>
    </row>
    <row r="19" spans="1:7" x14ac:dyDescent="0.45">
      <c r="A19" s="25" t="s">
        <v>12</v>
      </c>
      <c r="B19" s="26" t="s">
        <v>15</v>
      </c>
      <c r="C19" s="26">
        <v>2</v>
      </c>
      <c r="D19" s="39">
        <v>91.5</v>
      </c>
      <c r="E19" s="39">
        <v>98</v>
      </c>
      <c r="F19" s="39">
        <v>88</v>
      </c>
      <c r="G19" s="40">
        <f t="shared" si="0"/>
        <v>92.5</v>
      </c>
    </row>
    <row r="20" spans="1:7" x14ac:dyDescent="0.45">
      <c r="A20" s="25" t="s">
        <v>22</v>
      </c>
      <c r="B20" s="26" t="s">
        <v>27</v>
      </c>
      <c r="C20" s="26">
        <v>2</v>
      </c>
      <c r="D20" s="39">
        <v>94</v>
      </c>
      <c r="E20" s="39">
        <v>92</v>
      </c>
      <c r="F20" s="39">
        <v>92</v>
      </c>
      <c r="G20" s="40">
        <f t="shared" si="0"/>
        <v>92.666666666666671</v>
      </c>
    </row>
    <row r="21" spans="1:7" x14ac:dyDescent="0.45">
      <c r="A21" s="25" t="s">
        <v>19</v>
      </c>
      <c r="B21" s="26" t="s">
        <v>28</v>
      </c>
      <c r="C21" s="26">
        <v>2</v>
      </c>
      <c r="D21" s="39">
        <v>97.7</v>
      </c>
      <c r="E21" s="39">
        <v>88</v>
      </c>
      <c r="F21" s="39">
        <v>88</v>
      </c>
      <c r="G21" s="40">
        <f t="shared" si="0"/>
        <v>91.233333333333334</v>
      </c>
    </row>
    <row r="22" spans="1:7" x14ac:dyDescent="0.45">
      <c r="A22" s="25" t="s">
        <v>12</v>
      </c>
      <c r="B22" s="26" t="s">
        <v>45</v>
      </c>
      <c r="C22" s="26">
        <v>2</v>
      </c>
      <c r="D22" s="39">
        <v>91.7</v>
      </c>
      <c r="E22" s="39">
        <v>96</v>
      </c>
      <c r="F22" s="39">
        <v>87</v>
      </c>
      <c r="G22" s="40">
        <f t="shared" si="0"/>
        <v>91.566666666666663</v>
      </c>
    </row>
    <row r="23" spans="1:7" x14ac:dyDescent="0.45">
      <c r="A23" s="25" t="s">
        <v>7</v>
      </c>
      <c r="B23" s="26" t="s">
        <v>46</v>
      </c>
      <c r="C23" s="26">
        <v>3</v>
      </c>
      <c r="D23" s="39">
        <v>71.099999999999994</v>
      </c>
      <c r="E23" s="39">
        <v>92</v>
      </c>
      <c r="F23" s="39">
        <v>92</v>
      </c>
      <c r="G23" s="40">
        <f t="shared" si="0"/>
        <v>85.033333333333331</v>
      </c>
    </row>
    <row r="24" spans="1:7" x14ac:dyDescent="0.45">
      <c r="A24" s="25" t="s">
        <v>7</v>
      </c>
      <c r="B24" s="26" t="s">
        <v>47</v>
      </c>
      <c r="C24" s="26">
        <v>3</v>
      </c>
      <c r="D24" s="39">
        <v>81.099999999999994</v>
      </c>
      <c r="E24" s="39">
        <v>79</v>
      </c>
      <c r="F24" s="39">
        <v>96</v>
      </c>
      <c r="G24" s="40">
        <f t="shared" si="0"/>
        <v>85.366666666666674</v>
      </c>
    </row>
    <row r="25" spans="1:7" x14ac:dyDescent="0.45">
      <c r="A25" s="25" t="s">
        <v>7</v>
      </c>
      <c r="B25" s="26" t="s">
        <v>48</v>
      </c>
      <c r="C25" s="26">
        <v>2</v>
      </c>
      <c r="D25" s="39">
        <v>84.6</v>
      </c>
      <c r="E25" s="39">
        <v>77</v>
      </c>
      <c r="F25" s="39">
        <v>96</v>
      </c>
      <c r="G25" s="40">
        <f t="shared" si="0"/>
        <v>85.866666666666674</v>
      </c>
    </row>
    <row r="26" spans="1:7" x14ac:dyDescent="0.45">
      <c r="A26" s="25" t="s">
        <v>7</v>
      </c>
      <c r="B26" s="26" t="s">
        <v>49</v>
      </c>
      <c r="C26" s="26">
        <v>3</v>
      </c>
      <c r="D26" s="39">
        <v>72.8</v>
      </c>
      <c r="E26" s="39">
        <v>95</v>
      </c>
      <c r="F26" s="39">
        <v>91</v>
      </c>
      <c r="G26" s="40">
        <f t="shared" si="0"/>
        <v>86.266666666666666</v>
      </c>
    </row>
    <row r="27" spans="1:7" x14ac:dyDescent="0.45">
      <c r="A27" s="25" t="s">
        <v>7</v>
      </c>
      <c r="B27" s="26" t="s">
        <v>50</v>
      </c>
      <c r="C27" s="26">
        <v>2</v>
      </c>
      <c r="D27" s="39">
        <v>99.9</v>
      </c>
      <c r="E27" s="39">
        <v>95</v>
      </c>
      <c r="F27" s="39">
        <v>94</v>
      </c>
      <c r="G27" s="40">
        <f t="shared" si="0"/>
        <v>96.3</v>
      </c>
    </row>
    <row r="28" spans="1:7" x14ac:dyDescent="0.45">
      <c r="A28" s="25" t="s">
        <v>7</v>
      </c>
      <c r="B28" s="26" t="s">
        <v>51</v>
      </c>
      <c r="C28" s="26">
        <v>2</v>
      </c>
      <c r="D28" s="39">
        <v>93.3</v>
      </c>
      <c r="E28" s="39">
        <v>87</v>
      </c>
      <c r="F28" s="39">
        <v>95</v>
      </c>
      <c r="G28" s="40">
        <f t="shared" si="0"/>
        <v>91.766666666666666</v>
      </c>
    </row>
    <row r="29" spans="1:7" x14ac:dyDescent="0.45">
      <c r="A29" s="25" t="s">
        <v>22</v>
      </c>
      <c r="B29" s="26" t="s">
        <v>36</v>
      </c>
      <c r="C29" s="26">
        <v>2</v>
      </c>
      <c r="D29" s="39">
        <v>93.3</v>
      </c>
      <c r="E29" s="39">
        <v>94</v>
      </c>
      <c r="F29" s="39">
        <v>90</v>
      </c>
      <c r="G29" s="40">
        <f t="shared" si="0"/>
        <v>92.433333333333337</v>
      </c>
    </row>
    <row r="30" spans="1:7" x14ac:dyDescent="0.45">
      <c r="A30" s="28" t="s">
        <v>19</v>
      </c>
      <c r="B30" s="29" t="s">
        <v>37</v>
      </c>
      <c r="C30" s="29">
        <v>3</v>
      </c>
      <c r="D30" s="41">
        <v>97.7</v>
      </c>
      <c r="E30" s="41">
        <v>99</v>
      </c>
      <c r="F30" s="41">
        <v>95</v>
      </c>
      <c r="G30" s="42">
        <f t="shared" si="0"/>
        <v>97.233333333333334</v>
      </c>
    </row>
  </sheetData>
  <phoneticPr fontId="1" type="noConversion"/>
  <conditionalFormatting sqref="G5:G30">
    <cfRule type="dataBar" priority="1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{95E9FAB4-3286-4B7D-9E3F-719AF11A58BF}</x14:id>
        </ext>
      </extLst>
    </cfRule>
  </conditionalFormatting>
  <pageMargins left="0.7" right="0.7" top="0.75" bottom="0.75" header="0.3" footer="0.3"/>
  <ignoredErrors>
    <ignoredError sqref="G5:G30" formulaRange="1"/>
  </ignoredErrors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5E9FAB4-3286-4B7D-9E3F-719AF11A58BF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m:sqref>G5:G30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G5"/>
  <sheetViews>
    <sheetView workbookViewId="0">
      <selection activeCell="M10" sqref="M10"/>
    </sheetView>
  </sheetViews>
  <sheetFormatPr defaultRowHeight="17" x14ac:dyDescent="0.45"/>
  <cols>
    <col min="3" max="3" width="13" bestFit="1" customWidth="1"/>
    <col min="6" max="6" width="11" bestFit="1" customWidth="1"/>
    <col min="9" max="9" width="15.9140625" customWidth="1"/>
  </cols>
  <sheetData>
    <row r="2" spans="2:7" x14ac:dyDescent="0.45">
      <c r="B2" t="s">
        <v>52</v>
      </c>
    </row>
    <row r="3" spans="2:7" x14ac:dyDescent="0.45">
      <c r="B3" s="1" t="s">
        <v>1</v>
      </c>
      <c r="C3" s="1" t="s">
        <v>0</v>
      </c>
      <c r="D3" s="1" t="s">
        <v>2</v>
      </c>
      <c r="E3" s="1" t="s">
        <v>4</v>
      </c>
      <c r="F3" s="1" t="s">
        <v>5</v>
      </c>
      <c r="G3" s="1" t="s">
        <v>6</v>
      </c>
    </row>
    <row r="4" spans="2:7" x14ac:dyDescent="0.45">
      <c r="B4" t="s">
        <v>71</v>
      </c>
      <c r="C4" t="s">
        <v>7</v>
      </c>
      <c r="D4" t="s">
        <v>72</v>
      </c>
      <c r="E4">
        <v>90</v>
      </c>
      <c r="F4">
        <v>89</v>
      </c>
      <c r="G4">
        <v>70</v>
      </c>
    </row>
    <row r="5" spans="2:7" x14ac:dyDescent="0.45">
      <c r="B5" t="s">
        <v>73</v>
      </c>
      <c r="C5" t="s">
        <v>12</v>
      </c>
      <c r="D5" t="s">
        <v>74</v>
      </c>
      <c r="E5">
        <v>100</v>
      </c>
      <c r="F5">
        <v>97</v>
      </c>
      <c r="G5">
        <v>70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성적입력">
          <controlPr defaultSize="0" autoLine="0" r:id="rId4">
            <anchor moveWithCells="1">
              <from>
                <xdr:col>7</xdr:col>
                <xdr:colOff>450850</xdr:colOff>
                <xdr:row>0</xdr:row>
                <xdr:rowOff>177800</xdr:rowOff>
              </from>
              <to>
                <xdr:col>8</xdr:col>
                <xdr:colOff>1035050</xdr:colOff>
                <xdr:row>2</xdr:row>
                <xdr:rowOff>133350</xdr:rowOff>
              </to>
            </anchor>
          </controlPr>
        </control>
      </mc:Choice>
      <mc:Fallback>
        <control shapeId="8193" r:id="rId3" name="cmd성적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Gilseon Kim</cp:lastModifiedBy>
  <dcterms:created xsi:type="dcterms:W3CDTF">2023-08-09T00:13:15Z</dcterms:created>
  <dcterms:modified xsi:type="dcterms:W3CDTF">2025-03-09T11:07:01Z</dcterms:modified>
</cp:coreProperties>
</file>