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rjj4\Downloads\2025_기출문제집_컴활1급실기_학습자료_241206 update\02 최신기출유형\02회\"/>
    </mc:Choice>
  </mc:AlternateContent>
  <xr:revisionPtr revIDLastSave="0" documentId="13_ncr:1_{056F8905-B5CB-4143-B5EC-2E2EE951BE86}" xr6:coauthVersionLast="47" xr6:coauthVersionMax="47" xr10:uidLastSave="{00000000-0000-0000-0000-000000000000}"/>
  <bookViews>
    <workbookView xWindow="4110" yWindow="1260" windowWidth="21225" windowHeight="12525" firstSheet="2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N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3" l="1" a="1"/>
  <c r="C38" i="3" s="1"/>
  <c r="B39" i="3" a="1"/>
  <c r="B39" i="3" s="1"/>
  <c r="B38" i="3" a="1"/>
  <c r="B38" i="3" s="1"/>
  <c r="C39" i="3" a="1"/>
  <c r="C39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0" i="1" l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28" i="3" a="1"/>
  <c r="J33" i="3" a="1"/>
  <c r="J5" i="3" a="1"/>
  <c r="J6" i="3" a="1"/>
  <c r="J7" i="3" a="1"/>
  <c r="J12" i="3" a="1"/>
  <c r="J34" i="3" a="1"/>
  <c r="J10" i="3" a="1"/>
  <c r="J27" i="3" a="1"/>
  <c r="J13" i="3" a="1"/>
  <c r="J11" i="3" a="1"/>
  <c r="J17" i="3" a="1"/>
  <c r="J20" i="3" a="1"/>
  <c r="J31" i="3" a="1"/>
  <c r="J9" i="3" a="1"/>
  <c r="J25" i="3" a="1"/>
  <c r="J29" i="3" a="1"/>
  <c r="J19" i="3" a="1"/>
  <c r="J3" i="3" a="1"/>
  <c r="J16" i="3" a="1"/>
  <c r="J24" i="3" a="1"/>
  <c r="J18" i="3" a="1"/>
  <c r="J15" i="3" a="1"/>
  <c r="J32" i="3" a="1"/>
  <c r="J14" i="3" a="1"/>
  <c r="J22" i="3" a="1"/>
  <c r="J23" i="3" a="1"/>
  <c r="J4" i="3" a="1"/>
  <c r="J30" i="3" a="1"/>
  <c r="J21" i="3" a="1"/>
  <c r="J8" i="3" a="1"/>
  <c r="J26" i="3" a="1"/>
  <c r="J29" i="3" l="1"/>
  <c r="J5" i="3"/>
  <c r="J33" i="3"/>
  <c r="J27" i="3"/>
  <c r="J21" i="3"/>
  <c r="J15" i="3"/>
  <c r="J9" i="3"/>
  <c r="J32" i="3"/>
  <c r="J20" i="3"/>
  <c r="J14" i="3"/>
  <c r="J8" i="3"/>
  <c r="J31" i="3"/>
  <c r="J25" i="3"/>
  <c r="J19" i="3"/>
  <c r="J13" i="3"/>
  <c r="J7" i="3"/>
  <c r="J26" i="3"/>
  <c r="J30" i="3"/>
  <c r="J24" i="3"/>
  <c r="J18" i="3"/>
  <c r="J12" i="3"/>
  <c r="J6" i="3"/>
  <c r="J23" i="3"/>
  <c r="J17" i="3"/>
  <c r="J11" i="3"/>
  <c r="J34" i="3"/>
  <c r="J28" i="3"/>
  <c r="J22" i="3"/>
  <c r="J16" i="3"/>
  <c r="J10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E3922C-27DF-4E8B-B4F0-93DF334B4B62}" name="MS Access Database_Query" type="1" refreshedVersion="8" background="1">
    <dbPr connection="DSN=MS Access Database;DBQ=C:\Users\urjj4\Downloads\2025_기출문제집_컴활1급실기_학습자료_241206 update\02 최신기출유형\02회\학과별성적.accdb;DefaultDir=C:\Users\urjj4\Downloads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  <connection id="2" xr16:uid="{FAED75CA-7584-4FA8-8EA6-7798F4D5D56F}" name="MS Access Database_Query1" type="1" refreshedVersion="8" background="1">
    <dbPr connection="DSN=MS Access Database;DBQ=C:\Users\urjj4\Downloads\2025_기출문제집_컴활1급실기_학습자료_241206 update\02 최신기출유형\02회\학과별성적.accdb;DefaultDir=C:\Users\urjj4\Downloads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<sst xmlns="http://schemas.openxmlformats.org/spreadsheetml/2006/main" count="436" uniqueCount="88">
  <si>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</si>
  <si>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</si>
  <si>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</si>
  <si>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</si>
  <si>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</si>
  <si>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</si>
  <si>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</si>
  <si>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</si>
  <si>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</si>
  <si>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</si>
  <si>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</si>
  <si>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</si>
  <si>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</si>
  <si>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</si>
  <si>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</si>
  <si>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</si>
  <si>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</si>
  <si>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</si>
  <si>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</si>
  <si>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</si>
  <si>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</si>
  <si>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</si>
  <si>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</si>
  <si>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</si>
  <si>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</si>
  <si>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</si>
  <si>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</si>
  <si>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</si>
  <si>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</si>
  <si>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</si>
  <si>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</si>
  <si>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</si>
  <si>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</si>
  <si>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</si>
  <si>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</si>
  <si>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</si>
  <si>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</si>
  <si>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</si>
  <si>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</si>
  <si>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</si>
  <si>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</si>
  <si>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</si>
  <si>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</si>
  <si>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</si>
  <si>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</si>
  <si>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</si>
  <si>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</si>
  <si>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</si>
  <si>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</si>
  <si>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</si>
  <si>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</si>
  <si>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</si>
  <si>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</si>
  <si>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</si>
  <si>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</si>
  <si>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</si>
  <si>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</si>
  <si>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</si>
  <si>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</si>
  <si>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</si>
  <si>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</si>
  <si>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</si>
  <si>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</si>
  <si>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</si>
  <si>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</si>
  <si>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</si>
  <si>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</si>
  <si>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</si>
  <si>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</si>
  <si>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</si>
  <si>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</si>
  <si>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</si>
  <si>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</si>
  <si>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</si>
  <si>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</si>
  <si>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</si>
  <si>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값</t>
  </si>
  <si>
    <t>(모두)</t>
  </si>
  <si>
    <t>총합계</t>
  </si>
  <si>
    <t>학과명2</t>
  </si>
  <si>
    <t>평균 : 면접</t>
  </si>
  <si>
    <t>전체 평균 : 면접</t>
  </si>
  <si>
    <t>평균 : 학과성적</t>
  </si>
  <si>
    <t>전체 평균 : 학과성적</t>
  </si>
  <si>
    <t>평균 : 어학테스트</t>
  </si>
  <si>
    <t>전체 평균 : 어학테스트</t>
  </si>
  <si>
    <t>그룹1</t>
  </si>
  <si>
    <t>그룹2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</si>
</sst>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[Red][&gt;=95]&quot;A+(&quot;0.0&quot;)&quot;;[Black][&gt;=90]&quot;A&quot;;&quot;&quot;;[Blue]General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4" fillId="0" borderId="16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19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177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8" fontId="4" fillId="0" borderId="15" xfId="1" applyNumberFormat="1" applyFont="1" applyBorder="1" applyAlignment="1">
      <alignment horizontal="center" wrapText="1"/>
    </xf>
    <xf numFmtId="178" fontId="4" fillId="0" borderId="18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2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2" name="사각형: 빗면 1">
          <a:extLst>
            <a:ext uri="{FF2B5EF4-FFF2-40B4-BE49-F238E27FC236}">
              <a16:creationId xmlns:a16="http://schemas.microsoft.com/office/drawing/2014/main" id="{8F7B43AB-354C-379C-9D62-49ED0D741D55}"/>
            </a:ext>
          </a:extLst>
        </xdr:cNvPr>
        <xdr:cNvSpPr/>
      </xdr:nvSpPr>
      <xdr:spPr>
        <a:xfrm>
          <a:off x="4181475" y="209550"/>
          <a:ext cx="7429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강산" refreshedDate="45689.306295486109" backgroundQuery="1" createdVersion="8" refreshedVersion="8" minRefreshableVersion="3" recordCount="35" xr:uid="{43D1226F-9B6D-497A-AE41-204FA5660E4A}">
  <cacheSource type="external" connectionId="2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1"/>
          <x v="1"/>
          <x v="0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6BAC70-DB4D-4758-AC7F-FD2C43EF7BCB}" name="피벗 테이블1" cacheId="4" dataOnRows="1" applyNumberFormats="0" applyBorderFormats="0" applyFontFormats="0" applyPatternFormats="0" applyAlignmentFormats="0" applyWidthHeightFormats="1" dataCaption="값" updatedVersion="8" minRefreshableVersion="3" enableDrill="0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ubtotalTop="0" showAll="0" insertBlankRow="1" defaultSubtotal="0">
      <items count="4">
        <item x="3"/>
        <item x="2"/>
        <item x="1"/>
        <item x="0"/>
      </items>
    </pivotField>
    <pivotField axis="axisPage" compact="0" subtotalTop="0" showAll="0" insertBlankRow="1" defaultSubtotal="0">
      <items count="3">
        <item x="1"/>
        <item x="0"/>
        <item x="2"/>
      </items>
    </pivotField>
    <pivotField axis="axisCol" compact="0" subtotalTop="0" showAll="0" insertBlankRow="1" defaultSubtotal="0">
      <items count="2">
        <item x="0"/>
        <item x="1"/>
      </items>
    </pivotField>
    <pivotField dataField="1" compact="0" subtotalTop="0" showAll="0" insertBlankRow="1" defaultSubtotal="0"/>
    <pivotField dataField="1" compact="0" subtotalTop="0" showAll="0" insertBlankRow="1" defaultSubtotal="0"/>
    <pivotField dataField="1" compact="0" subtotalTop="0" showAll="0" insertBlankRow="1" defaultSubtotal="0"/>
    <pivotField compact="0" subtotalTop="0" showAll="0" insertBlankRow="1" defaultSubtotal="0"/>
    <pivotField axis="axisRow" compact="0" subtotalTop="0" showAll="0" insertBlankRow="1" defaultSubtotal="0">
      <items count="2">
        <item sd="0" x="0"/>
        <item sd="0" x="1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0" baseItem="2" numFmtId="176"/>
    <dataField name="평균 : 어학테스트" fld="4" subtotal="average" baseField="0" baseItem="2" numFmtId="176"/>
    <dataField name="평균 : 면접" fld="5" subtotal="average" baseField="0" baseItem="2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>
      <selection activeCell="C38" sqref="C38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3">
      <c r="B29" s="32" t="s">
        <v>75</v>
      </c>
    </row>
    <row r="30" spans="2:8" x14ac:dyDescent="0.3">
      <c r="B30" t="b">
        <f>AND(OR($B3="문예창작과",$B3="문헌정보학과"),COUNTIF($F3:$H3,""&gt;=80)=3)</f>
        <v>0</v>
      </c>
    </row>
    <row r="32" spans="2:8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AND($E3="남",LARGE($H$3:$H$27,10)&lt;=$H3)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N19" sqref="N19"/>
    </sheetView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7" t="s">
        <v>19</v>
      </c>
      <c r="C3" s="7" t="s">
        <v>21</v>
      </c>
      <c r="D3" s="7">
        <v>3</v>
      </c>
      <c r="E3" s="7" t="s">
        <v>9</v>
      </c>
      <c r="F3" s="33">
        <v>79.3</v>
      </c>
      <c r="G3" s="33">
        <v>78</v>
      </c>
      <c r="H3" s="33">
        <v>69</v>
      </c>
      <c r="I3" s="34">
        <v>75.95</v>
      </c>
    </row>
    <row r="4" spans="2:9" x14ac:dyDescent="0.3">
      <c r="B4" s="8" t="s">
        <v>19</v>
      </c>
      <c r="C4" s="8" t="s">
        <v>39</v>
      </c>
      <c r="D4" s="8">
        <v>2</v>
      </c>
      <c r="E4" s="8" t="s">
        <v>11</v>
      </c>
      <c r="F4" s="35">
        <v>97.3</v>
      </c>
      <c r="G4" s="35">
        <v>62</v>
      </c>
      <c r="H4" s="35">
        <v>77</v>
      </c>
      <c r="I4" s="36">
        <v>84.15</v>
      </c>
    </row>
    <row r="5" spans="2:9" x14ac:dyDescent="0.3">
      <c r="B5" s="8" t="s">
        <v>7</v>
      </c>
      <c r="C5" s="8" t="s">
        <v>16</v>
      </c>
      <c r="D5" s="8">
        <v>4</v>
      </c>
      <c r="E5" s="8" t="s">
        <v>9</v>
      </c>
      <c r="F5" s="35">
        <v>81.099999999999994</v>
      </c>
      <c r="G5" s="35">
        <v>82</v>
      </c>
      <c r="H5" s="35">
        <v>82</v>
      </c>
      <c r="I5" s="36">
        <v>81.55</v>
      </c>
    </row>
    <row r="6" spans="2:9" x14ac:dyDescent="0.3">
      <c r="B6" s="8" t="s">
        <v>12</v>
      </c>
      <c r="C6" s="8" t="s">
        <v>17</v>
      </c>
      <c r="D6" s="8">
        <v>3</v>
      </c>
      <c r="E6" s="8" t="s">
        <v>9</v>
      </c>
      <c r="F6" s="35">
        <v>81.099999999999994</v>
      </c>
      <c r="G6" s="35">
        <v>87</v>
      </c>
      <c r="H6" s="35">
        <v>82</v>
      </c>
      <c r="I6" s="36">
        <v>82.55</v>
      </c>
    </row>
    <row r="7" spans="2:9" x14ac:dyDescent="0.3">
      <c r="B7" s="8" t="s">
        <v>22</v>
      </c>
      <c r="C7" s="8" t="s">
        <v>23</v>
      </c>
      <c r="D7" s="8">
        <v>4</v>
      </c>
      <c r="E7" s="8" t="s">
        <v>9</v>
      </c>
      <c r="F7" s="35">
        <v>72.8</v>
      </c>
      <c r="G7" s="35">
        <v>98</v>
      </c>
      <c r="H7" s="35">
        <v>80</v>
      </c>
      <c r="I7" s="36">
        <v>80</v>
      </c>
    </row>
    <row r="8" spans="2:9" x14ac:dyDescent="0.3">
      <c r="B8" s="8" t="s">
        <v>7</v>
      </c>
      <c r="C8" s="8" t="s">
        <v>24</v>
      </c>
      <c r="D8" s="8">
        <v>2</v>
      </c>
      <c r="E8" s="8" t="s">
        <v>11</v>
      </c>
      <c r="F8" s="35">
        <v>72.8</v>
      </c>
      <c r="G8" s="35">
        <v>99</v>
      </c>
      <c r="H8" s="35">
        <v>80</v>
      </c>
      <c r="I8" s="36">
        <v>80.2</v>
      </c>
    </row>
    <row r="9" spans="2:9" x14ac:dyDescent="0.3">
      <c r="B9" s="8" t="s">
        <v>22</v>
      </c>
      <c r="C9" s="8" t="s">
        <v>40</v>
      </c>
      <c r="D9" s="8">
        <v>3</v>
      </c>
      <c r="E9" s="8" t="s">
        <v>9</v>
      </c>
      <c r="F9" s="35">
        <v>93.3</v>
      </c>
      <c r="G9" s="35">
        <v>70</v>
      </c>
      <c r="H9" s="35">
        <v>91</v>
      </c>
      <c r="I9" s="36">
        <v>87.95</v>
      </c>
    </row>
    <row r="10" spans="2:9" x14ac:dyDescent="0.3">
      <c r="B10" s="8" t="s">
        <v>7</v>
      </c>
      <c r="C10" s="8" t="s">
        <v>41</v>
      </c>
      <c r="D10" s="8">
        <v>2</v>
      </c>
      <c r="E10" s="8" t="s">
        <v>11</v>
      </c>
      <c r="F10" s="35">
        <v>69.099999999999994</v>
      </c>
      <c r="G10" s="35">
        <v>94</v>
      </c>
      <c r="H10" s="35">
        <v>92</v>
      </c>
      <c r="I10" s="36">
        <v>80.95</v>
      </c>
    </row>
    <row r="11" spans="2:9" x14ac:dyDescent="0.3">
      <c r="B11" s="8" t="s">
        <v>12</v>
      </c>
      <c r="C11" s="8" t="s">
        <v>42</v>
      </c>
      <c r="D11" s="8">
        <v>3</v>
      </c>
      <c r="E11" s="8" t="s">
        <v>9</v>
      </c>
      <c r="F11" s="35">
        <v>88.4</v>
      </c>
      <c r="G11" s="35">
        <v>94</v>
      </c>
      <c r="H11" s="35">
        <v>97</v>
      </c>
      <c r="I11" s="36">
        <v>92.1</v>
      </c>
    </row>
    <row r="12" spans="2:9" x14ac:dyDescent="0.3">
      <c r="B12" s="8" t="s">
        <v>22</v>
      </c>
      <c r="C12" s="8" t="s">
        <v>43</v>
      </c>
      <c r="D12" s="8">
        <v>2</v>
      </c>
      <c r="E12" s="8" t="s">
        <v>9</v>
      </c>
      <c r="F12" s="35">
        <v>86.6</v>
      </c>
      <c r="G12" s="35">
        <v>78</v>
      </c>
      <c r="H12" s="35">
        <v>96</v>
      </c>
      <c r="I12" s="36">
        <v>87.7</v>
      </c>
    </row>
    <row r="13" spans="2:9" x14ac:dyDescent="0.3">
      <c r="B13" s="8" t="s">
        <v>7</v>
      </c>
      <c r="C13" s="8" t="s">
        <v>14</v>
      </c>
      <c r="D13" s="8">
        <v>3</v>
      </c>
      <c r="E13" s="8" t="s">
        <v>11</v>
      </c>
      <c r="F13" s="35">
        <v>97.3</v>
      </c>
      <c r="G13" s="35">
        <v>98</v>
      </c>
      <c r="H13" s="35">
        <v>82</v>
      </c>
      <c r="I13" s="36">
        <v>92.85</v>
      </c>
    </row>
    <row r="14" spans="2:9" x14ac:dyDescent="0.3">
      <c r="B14" s="8" t="s">
        <v>12</v>
      </c>
      <c r="C14" s="8" t="s">
        <v>15</v>
      </c>
      <c r="D14" s="8">
        <v>2</v>
      </c>
      <c r="E14" s="8" t="s">
        <v>11</v>
      </c>
      <c r="F14" s="35">
        <v>91.5</v>
      </c>
      <c r="G14" s="35">
        <v>98</v>
      </c>
      <c r="H14" s="35">
        <v>88</v>
      </c>
      <c r="I14" s="36">
        <v>91.75</v>
      </c>
    </row>
    <row r="15" spans="2:9" x14ac:dyDescent="0.3">
      <c r="B15" s="8" t="s">
        <v>22</v>
      </c>
      <c r="C15" s="8" t="s">
        <v>27</v>
      </c>
      <c r="D15" s="8">
        <v>2</v>
      </c>
      <c r="E15" s="8" t="s">
        <v>9</v>
      </c>
      <c r="F15" s="35">
        <v>94</v>
      </c>
      <c r="G15" s="35">
        <v>92</v>
      </c>
      <c r="H15" s="35">
        <v>92</v>
      </c>
      <c r="I15" s="36">
        <v>93</v>
      </c>
    </row>
    <row r="16" spans="2:9" x14ac:dyDescent="0.3">
      <c r="B16" s="8" t="s">
        <v>19</v>
      </c>
      <c r="C16" s="8" t="s">
        <v>28</v>
      </c>
      <c r="D16" s="8">
        <v>2</v>
      </c>
      <c r="E16" s="8" t="s">
        <v>9</v>
      </c>
      <c r="F16" s="35">
        <v>97.7</v>
      </c>
      <c r="G16" s="35">
        <v>88</v>
      </c>
      <c r="H16" s="35">
        <v>88</v>
      </c>
      <c r="I16" s="36">
        <v>92.85</v>
      </c>
    </row>
    <row r="17" spans="2:9" x14ac:dyDescent="0.3">
      <c r="B17" s="8" t="s">
        <v>19</v>
      </c>
      <c r="C17" s="8" t="s">
        <v>44</v>
      </c>
      <c r="D17" s="8">
        <v>2</v>
      </c>
      <c r="E17" s="8" t="s">
        <v>11</v>
      </c>
      <c r="F17" s="35">
        <v>87.1</v>
      </c>
      <c r="G17" s="35">
        <v>96</v>
      </c>
      <c r="H17" s="35">
        <v>91</v>
      </c>
      <c r="I17" s="36">
        <v>90.05</v>
      </c>
    </row>
    <row r="18" spans="2:9" x14ac:dyDescent="0.3">
      <c r="B18" s="8" t="s">
        <v>22</v>
      </c>
      <c r="C18" s="8" t="s">
        <v>34</v>
      </c>
      <c r="D18" s="8">
        <v>2</v>
      </c>
      <c r="E18" s="8" t="s">
        <v>9</v>
      </c>
      <c r="F18" s="35">
        <v>88.4</v>
      </c>
      <c r="G18" s="35">
        <v>91</v>
      </c>
      <c r="H18" s="35">
        <v>95</v>
      </c>
      <c r="I18" s="36">
        <v>90.9</v>
      </c>
    </row>
    <row r="19" spans="2:9" x14ac:dyDescent="0.3">
      <c r="B19" s="8" t="s">
        <v>22</v>
      </c>
      <c r="C19" s="8" t="s">
        <v>35</v>
      </c>
      <c r="D19" s="8">
        <v>3</v>
      </c>
      <c r="E19" s="8" t="s">
        <v>9</v>
      </c>
      <c r="F19" s="35">
        <v>91.7</v>
      </c>
      <c r="G19" s="35">
        <v>95</v>
      </c>
      <c r="H19" s="35">
        <v>88</v>
      </c>
      <c r="I19" s="36">
        <v>91.25</v>
      </c>
    </row>
    <row r="20" spans="2:9" x14ac:dyDescent="0.3">
      <c r="B20" s="8" t="s">
        <v>12</v>
      </c>
      <c r="C20" s="8" t="s">
        <v>45</v>
      </c>
      <c r="D20" s="8">
        <v>2</v>
      </c>
      <c r="E20" s="8" t="s">
        <v>11</v>
      </c>
      <c r="F20" s="35">
        <v>91.7</v>
      </c>
      <c r="G20" s="35">
        <v>96</v>
      </c>
      <c r="H20" s="35">
        <v>87</v>
      </c>
      <c r="I20" s="36">
        <v>91.15</v>
      </c>
    </row>
    <row r="21" spans="2:9" x14ac:dyDescent="0.3">
      <c r="B21" s="8" t="s">
        <v>7</v>
      </c>
      <c r="C21" s="8" t="s">
        <v>46</v>
      </c>
      <c r="D21" s="8">
        <v>3</v>
      </c>
      <c r="E21" s="8" t="s">
        <v>11</v>
      </c>
      <c r="F21" s="35">
        <v>71.099999999999994</v>
      </c>
      <c r="G21" s="35">
        <v>92</v>
      </c>
      <c r="H21" s="35">
        <v>92</v>
      </c>
      <c r="I21" s="36">
        <v>81.55</v>
      </c>
    </row>
    <row r="22" spans="2:9" x14ac:dyDescent="0.3">
      <c r="B22" s="8" t="s">
        <v>7</v>
      </c>
      <c r="C22" s="8" t="s">
        <v>47</v>
      </c>
      <c r="D22" s="8">
        <v>3</v>
      </c>
      <c r="E22" s="8" t="s">
        <v>11</v>
      </c>
      <c r="F22" s="35">
        <v>81.099999999999994</v>
      </c>
      <c r="G22" s="35">
        <v>79</v>
      </c>
      <c r="H22" s="35">
        <v>96</v>
      </c>
      <c r="I22" s="36">
        <v>85.15</v>
      </c>
    </row>
    <row r="23" spans="2:9" x14ac:dyDescent="0.3">
      <c r="B23" s="8" t="s">
        <v>7</v>
      </c>
      <c r="C23" s="8" t="s">
        <v>48</v>
      </c>
      <c r="D23" s="8">
        <v>2</v>
      </c>
      <c r="E23" s="8" t="s">
        <v>11</v>
      </c>
      <c r="F23" s="35">
        <v>84.6</v>
      </c>
      <c r="G23" s="35">
        <v>77</v>
      </c>
      <c r="H23" s="35">
        <v>96</v>
      </c>
      <c r="I23" s="36">
        <v>86.5</v>
      </c>
    </row>
    <row r="24" spans="2:9" x14ac:dyDescent="0.3">
      <c r="B24" s="8" t="s">
        <v>7</v>
      </c>
      <c r="C24" s="8" t="s">
        <v>49</v>
      </c>
      <c r="D24" s="8">
        <v>3</v>
      </c>
      <c r="E24" s="8" t="s">
        <v>9</v>
      </c>
      <c r="F24" s="35">
        <v>72.8</v>
      </c>
      <c r="G24" s="35">
        <v>95</v>
      </c>
      <c r="H24" s="35">
        <v>91</v>
      </c>
      <c r="I24" s="36">
        <v>82.7</v>
      </c>
    </row>
    <row r="25" spans="2:9" x14ac:dyDescent="0.3">
      <c r="B25" s="8" t="s">
        <v>7</v>
      </c>
      <c r="C25" s="8" t="s">
        <v>50</v>
      </c>
      <c r="D25" s="8">
        <v>2</v>
      </c>
      <c r="E25" s="8" t="s">
        <v>9</v>
      </c>
      <c r="F25" s="35">
        <v>99.9</v>
      </c>
      <c r="G25" s="35">
        <v>91</v>
      </c>
      <c r="H25" s="35">
        <v>90</v>
      </c>
      <c r="I25" s="36">
        <v>95.15</v>
      </c>
    </row>
    <row r="26" spans="2:9" x14ac:dyDescent="0.3">
      <c r="B26" s="8" t="s">
        <v>7</v>
      </c>
      <c r="C26" s="8" t="s">
        <v>51</v>
      </c>
      <c r="D26" s="8">
        <v>2</v>
      </c>
      <c r="E26" s="8" t="s">
        <v>11</v>
      </c>
      <c r="F26" s="35">
        <v>93.3</v>
      </c>
      <c r="G26" s="35">
        <v>87</v>
      </c>
      <c r="H26" s="35">
        <v>95</v>
      </c>
      <c r="I26" s="36">
        <v>92.55</v>
      </c>
    </row>
    <row r="27" spans="2:9" x14ac:dyDescent="0.3">
      <c r="B27" s="8" t="s">
        <v>22</v>
      </c>
      <c r="C27" s="8" t="s">
        <v>36</v>
      </c>
      <c r="D27" s="8">
        <v>2</v>
      </c>
      <c r="E27" s="8" t="s">
        <v>9</v>
      </c>
      <c r="F27" s="35">
        <v>93.3</v>
      </c>
      <c r="G27" s="35">
        <v>94</v>
      </c>
      <c r="H27" s="35">
        <v>90</v>
      </c>
      <c r="I27" s="36">
        <v>92.45</v>
      </c>
    </row>
    <row r="28" spans="2:9" x14ac:dyDescent="0.3">
      <c r="B28" s="9" t="s">
        <v>19</v>
      </c>
      <c r="C28" s="9" t="s">
        <v>37</v>
      </c>
      <c r="D28" s="9">
        <v>3</v>
      </c>
      <c r="E28" s="9" t="s">
        <v>9</v>
      </c>
      <c r="F28" s="37">
        <v>97.7</v>
      </c>
      <c r="G28" s="37">
        <v>99</v>
      </c>
      <c r="H28" s="37">
        <v>95</v>
      </c>
      <c r="I28" s="38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16" workbookViewId="0">
      <selection activeCell="C38" sqref="C38"/>
    </sheetView>
  </sheetViews>
  <sheetFormatPr defaultRowHeight="16.5" x14ac:dyDescent="0.3"/>
  <cols>
    <col min="1" max="1" width="13" bestFit="1" customWidth="1"/>
    <col min="2" max="2" width="7.12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8.875" bestFit="1" customWidth="1"/>
    <col min="9" max="9" width="21.375" bestFit="1" customWidth="1"/>
    <col min="10" max="10" width="17.25" bestFit="1" customWidth="1"/>
  </cols>
  <sheetData>
    <row r="1" spans="1:10" x14ac:dyDescent="0.3">
      <c r="A1" t="s">
        <v>52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3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9">
        <f>SUMPRODUCT(E3:G3,{0.7,0.2,0.1})</f>
        <v>82.61</v>
      </c>
      <c r="I3" s="3" t="str">
        <f>_xlfn.CONCAT(REPT("★",QUOTIENT($E3,10)),REPT("☆",10-QUOTIENT($E3,10)))</f>
        <v>★★★★★★★☆☆☆</v>
      </c>
      <c r="J3" s="3" t="str" cm="1">
        <f t="array" ref="J3">fn비고(E3,F3,G3,H3)</f>
        <v/>
      </c>
    </row>
    <row r="4" spans="1:10" x14ac:dyDescent="0.3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9">
        <f>SUMPRODUCT(E4:G4,{0.7,0.2,0.1})</f>
        <v>90.85</v>
      </c>
      <c r="I4" s="3" t="str">
        <f t="shared" ref="I4:I34" si="0">_xlfn.CONCAT(REPT("★",QUOTIENT($E4,10)),REPT("☆",10-QUOTIENT($E4,10)))</f>
        <v>★★★★★★★★★☆</v>
      </c>
      <c r="J4" s="3" t="str" cm="1">
        <f t="array" ref="J4">fn비고(E4,F4,G4,H4)</f>
        <v/>
      </c>
    </row>
    <row r="5" spans="1:10" x14ac:dyDescent="0.3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9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3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9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3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9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3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9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3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9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3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9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3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9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3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9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3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9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3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9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3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9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3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9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9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9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9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9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9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9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9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9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9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9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9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9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9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9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9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9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9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9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 t="str" cm="1">
        <f t="array" ref="B38">SUM(IF($A38=$D$3:$D$34,1)) &amp; "명"</f>
        <v>20명</v>
      </c>
      <c r="C38" s="12" cm="1">
        <f t="array" ref="C38">AVERAGE(IF((IFERROR(FIND("정보",$A$3:$A$34)&gt;=1,FALSE))*($A38=$D$3:$D$34),$G$3:$G$34))</f>
        <v>90.875</v>
      </c>
    </row>
    <row r="39" spans="1:10" x14ac:dyDescent="0.3">
      <c r="A39" s="3" t="s">
        <v>11</v>
      </c>
      <c r="B39" s="3" t="str" cm="1">
        <f t="array" ref="B39">SUM(IF($A39=$D$3:$D$34,1)) &amp; "명"</f>
        <v>12명</v>
      </c>
      <c r="C39" s="12">
        <f t="array" ref="C39">AVERAGE(IF((IFERROR(FIND("정보",$A$3:$A$34)&gt;=1,FALSE))*($A39=$D$3:$D$34),$G$3:$G$34))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G12" sqref="G12"/>
    </sheetView>
  </sheetViews>
  <sheetFormatPr defaultRowHeight="16.5" x14ac:dyDescent="0.3"/>
  <cols>
    <col min="1" max="1" width="3.5" customWidth="1"/>
    <col min="2" max="2" width="22.125" bestFit="1" customWidth="1"/>
    <col min="3" max="4" width="16.875" bestFit="1" customWidth="1"/>
    <col min="5" max="6" width="7.5" bestFit="1" customWidth="1"/>
    <col min="7" max="7" width="7.375" bestFit="1" customWidth="1"/>
    <col min="8" max="8" width="6.25" bestFit="1" customWidth="1"/>
    <col min="9" max="9" width="22.125" bestFit="1" customWidth="1"/>
    <col min="10" max="10" width="20.125" bestFit="1" customWidth="1"/>
    <col min="11" max="11" width="15.875" bestFit="1" customWidth="1"/>
  </cols>
  <sheetData>
    <row r="2" spans="2:7" x14ac:dyDescent="0.3">
      <c r="B2" s="40" t="s">
        <v>2</v>
      </c>
      <c r="C2" t="s">
        <v>77</v>
      </c>
    </row>
    <row r="4" spans="2:7" x14ac:dyDescent="0.3">
      <c r="E4" s="40" t="s">
        <v>3</v>
      </c>
    </row>
    <row r="5" spans="2:7" x14ac:dyDescent="0.3">
      <c r="B5" s="40" t="s">
        <v>79</v>
      </c>
      <c r="C5" s="40" t="s">
        <v>0</v>
      </c>
      <c r="D5" s="40" t="s">
        <v>76</v>
      </c>
      <c r="E5" t="s">
        <v>9</v>
      </c>
      <c r="F5" t="s">
        <v>11</v>
      </c>
      <c r="G5" t="s">
        <v>78</v>
      </c>
    </row>
    <row r="6" spans="2:7" x14ac:dyDescent="0.3">
      <c r="B6" t="s">
        <v>86</v>
      </c>
      <c r="E6" s="41"/>
      <c r="F6" s="41"/>
      <c r="G6" s="41"/>
    </row>
    <row r="7" spans="2:7" x14ac:dyDescent="0.3">
      <c r="D7" t="s">
        <v>82</v>
      </c>
      <c r="E7" s="41">
        <v>94.836363636363643</v>
      </c>
      <c r="F7" s="41">
        <v>89.04285714285713</v>
      </c>
      <c r="G7" s="41">
        <v>92.583333333333314</v>
      </c>
    </row>
    <row r="8" spans="2:7" x14ac:dyDescent="0.3">
      <c r="D8" t="s">
        <v>84</v>
      </c>
      <c r="E8" s="41">
        <v>92</v>
      </c>
      <c r="F8" s="41">
        <v>87.142857142857139</v>
      </c>
      <c r="G8" s="41">
        <v>90.111111111111114</v>
      </c>
    </row>
    <row r="9" spans="2:7" x14ac:dyDescent="0.3">
      <c r="D9" t="s">
        <v>80</v>
      </c>
      <c r="E9" s="41">
        <v>90.545454545454547</v>
      </c>
      <c r="F9" s="41">
        <v>91.285714285714292</v>
      </c>
      <c r="G9" s="41">
        <v>90.833333333333329</v>
      </c>
    </row>
    <row r="10" spans="2:7" x14ac:dyDescent="0.3">
      <c r="E10" s="41"/>
      <c r="F10" s="41"/>
      <c r="G10" s="41"/>
    </row>
    <row r="11" spans="2:7" x14ac:dyDescent="0.3">
      <c r="B11" t="s">
        <v>87</v>
      </c>
      <c r="E11" s="41"/>
      <c r="F11" s="41"/>
      <c r="G11" s="41"/>
    </row>
    <row r="12" spans="2:7" x14ac:dyDescent="0.3">
      <c r="D12" t="s">
        <v>82</v>
      </c>
      <c r="E12" s="41">
        <v>90.663636363636357</v>
      </c>
      <c r="F12" s="41">
        <v>90.550000000000011</v>
      </c>
      <c r="G12" s="41">
        <v>90.623529411764707</v>
      </c>
    </row>
    <row r="13" spans="2:7" x14ac:dyDescent="0.3">
      <c r="D13" t="s">
        <v>84</v>
      </c>
      <c r="E13" s="41">
        <v>87.545454545454547</v>
      </c>
      <c r="F13" s="41">
        <v>93.333333333333329</v>
      </c>
      <c r="G13" s="41">
        <v>89.588235294117652</v>
      </c>
    </row>
    <row r="14" spans="2:7" x14ac:dyDescent="0.3">
      <c r="D14" t="s">
        <v>80</v>
      </c>
      <c r="E14" s="41">
        <v>91</v>
      </c>
      <c r="F14" s="41">
        <v>91.333333333333329</v>
      </c>
      <c r="G14" s="41">
        <v>91.117647058823536</v>
      </c>
    </row>
    <row r="15" spans="2:7" x14ac:dyDescent="0.3">
      <c r="E15" s="41"/>
      <c r="F15" s="41"/>
      <c r="G15" s="41"/>
    </row>
    <row r="16" spans="2:7" x14ac:dyDescent="0.3">
      <c r="B16" t="s">
        <v>83</v>
      </c>
      <c r="E16" s="41">
        <v>92.75</v>
      </c>
      <c r="F16" s="41">
        <v>89.738461538461536</v>
      </c>
      <c r="G16" s="41">
        <v>91.631428571428557</v>
      </c>
    </row>
    <row r="17" spans="2:7" x14ac:dyDescent="0.3">
      <c r="B17" t="s">
        <v>85</v>
      </c>
      <c r="E17" s="41">
        <v>89.772727272727266</v>
      </c>
      <c r="F17" s="41">
        <v>90</v>
      </c>
      <c r="G17" s="41">
        <v>89.857142857142861</v>
      </c>
    </row>
    <row r="18" spans="2:7" x14ac:dyDescent="0.3">
      <c r="B18" t="s">
        <v>81</v>
      </c>
      <c r="E18" s="41">
        <v>90.772727272727266</v>
      </c>
      <c r="F18" s="41">
        <v>91.307692307692307</v>
      </c>
      <c r="G18" s="41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H18" sqref="H18"/>
    </sheetView>
  </sheetViews>
  <sheetFormatPr defaultRowHeight="16.5" x14ac:dyDescent="0.3"/>
  <cols>
    <col min="1" max="1" width="11" bestFit="1" customWidth="1"/>
    <col min="2" max="2" width="12.5" customWidth="1"/>
  </cols>
  <sheetData>
    <row r="1" spans="1:6" x14ac:dyDescent="0.3">
      <c r="B1" t="s">
        <v>65</v>
      </c>
    </row>
    <row r="2" spans="1:6" x14ac:dyDescent="0.3">
      <c r="B2" s="13"/>
      <c r="C2" s="3" t="s">
        <v>66</v>
      </c>
      <c r="D2" s="3" t="s">
        <v>67</v>
      </c>
    </row>
    <row r="3" spans="1:6" x14ac:dyDescent="0.3">
      <c r="B3" s="3" t="s">
        <v>4</v>
      </c>
      <c r="C3" s="3">
        <v>79.3</v>
      </c>
      <c r="D3" s="14">
        <v>0.7</v>
      </c>
    </row>
    <row r="4" spans="1:6" x14ac:dyDescent="0.3">
      <c r="B4" s="3" t="s">
        <v>5</v>
      </c>
      <c r="C4" s="3">
        <v>87</v>
      </c>
      <c r="D4" s="14">
        <v>0.2</v>
      </c>
    </row>
    <row r="5" spans="1:6" x14ac:dyDescent="0.3">
      <c r="B5" s="3" t="s">
        <v>6</v>
      </c>
      <c r="C5" s="15">
        <v>97</v>
      </c>
      <c r="D5" s="14">
        <v>0.1</v>
      </c>
    </row>
    <row r="6" spans="1:6" x14ac:dyDescent="0.3">
      <c r="B6" s="16" t="s">
        <v>38</v>
      </c>
      <c r="C6" s="17">
        <f>SUMPRODUCT(C3:C5,D3:D5)</f>
        <v>82.61</v>
      </c>
      <c r="D6" s="18"/>
    </row>
    <row r="9" spans="1:6" x14ac:dyDescent="0.3">
      <c r="B9" s="19" t="s">
        <v>68</v>
      </c>
    </row>
    <row r="11" spans="1:6" x14ac:dyDescent="0.3">
      <c r="C11" t="s">
        <v>4</v>
      </c>
    </row>
    <row r="12" spans="1:6" x14ac:dyDescent="0.3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3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3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3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3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FEF7ED38-E92D-4EC6-880F-6D93179F09CB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K26" sqref="K26"/>
    </sheetView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12" t="s">
        <v>55</v>
      </c>
      <c r="C5" s="12">
        <v>85</v>
      </c>
      <c r="D5" s="12">
        <v>87</v>
      </c>
      <c r="E5" s="12">
        <v>90</v>
      </c>
    </row>
    <row r="6" spans="2:5" x14ac:dyDescent="0.3">
      <c r="B6" s="12" t="s">
        <v>7</v>
      </c>
      <c r="C6" s="12">
        <v>87</v>
      </c>
      <c r="D6" s="12">
        <v>88</v>
      </c>
      <c r="E6" s="12">
        <v>83</v>
      </c>
    </row>
    <row r="7" spans="2:5" x14ac:dyDescent="0.3">
      <c r="B7" s="12" t="s">
        <v>19</v>
      </c>
      <c r="C7" s="12">
        <v>93</v>
      </c>
      <c r="D7" s="12">
        <v>87</v>
      </c>
      <c r="E7" s="12">
        <v>81</v>
      </c>
    </row>
    <row r="8" spans="2:5" x14ac:dyDescent="0.3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I2" sqref="I2"/>
    </sheetView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3">
      <c r="A3" t="s">
        <v>52</v>
      </c>
      <c r="I3" t="s">
        <v>62</v>
      </c>
    </row>
    <row r="4" spans="1:9" x14ac:dyDescent="0.3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3">
      <c r="A5" s="25" t="s">
        <v>19</v>
      </c>
      <c r="B5" s="26" t="s">
        <v>21</v>
      </c>
      <c r="C5" s="26">
        <v>3</v>
      </c>
      <c r="D5" s="42">
        <v>79.3</v>
      </c>
      <c r="E5" s="26">
        <v>78</v>
      </c>
      <c r="F5" s="26">
        <v>69</v>
      </c>
      <c r="G5" s="27">
        <f t="shared" ref="G5:G30" si="0">AVERAGEA(D5:F5)</f>
        <v>75.433333333333337</v>
      </c>
      <c r="I5" s="28" t="s">
        <v>19</v>
      </c>
    </row>
    <row r="6" spans="1:9" x14ac:dyDescent="0.3">
      <c r="A6" s="25" t="s">
        <v>19</v>
      </c>
      <c r="B6" s="26" t="s">
        <v>44</v>
      </c>
      <c r="C6" s="26">
        <v>2</v>
      </c>
      <c r="D6" s="42">
        <v>95.2</v>
      </c>
      <c r="E6" s="26">
        <v>97</v>
      </c>
      <c r="F6" s="26">
        <v>94</v>
      </c>
      <c r="G6" s="27">
        <f t="shared" si="0"/>
        <v>95.399999999999991</v>
      </c>
      <c r="I6" s="28" t="s">
        <v>7</v>
      </c>
    </row>
    <row r="7" spans="1:9" x14ac:dyDescent="0.3">
      <c r="A7" s="25" t="s">
        <v>19</v>
      </c>
      <c r="B7" s="26" t="s">
        <v>39</v>
      </c>
      <c r="C7" s="26">
        <v>2</v>
      </c>
      <c r="D7" s="42">
        <v>97.3</v>
      </c>
      <c r="E7" s="26" t="s">
        <v>70</v>
      </c>
      <c r="F7" s="26">
        <v>77</v>
      </c>
      <c r="G7" s="27">
        <f t="shared" si="0"/>
        <v>58.1</v>
      </c>
      <c r="I7" s="28" t="s">
        <v>22</v>
      </c>
    </row>
    <row r="8" spans="1:9" x14ac:dyDescent="0.3">
      <c r="A8" s="25" t="s">
        <v>7</v>
      </c>
      <c r="B8" s="26" t="s">
        <v>16</v>
      </c>
      <c r="C8" s="26">
        <v>4</v>
      </c>
      <c r="D8" s="42">
        <v>81.099999999999994</v>
      </c>
      <c r="E8" s="26">
        <v>82</v>
      </c>
      <c r="F8" s="26">
        <v>82</v>
      </c>
      <c r="G8" s="27">
        <f t="shared" si="0"/>
        <v>81.7</v>
      </c>
      <c r="I8" s="28" t="s">
        <v>12</v>
      </c>
    </row>
    <row r="9" spans="1:9" x14ac:dyDescent="0.3">
      <c r="A9" s="25" t="s">
        <v>22</v>
      </c>
      <c r="B9" s="26" t="s">
        <v>34</v>
      </c>
      <c r="C9" s="26">
        <v>2</v>
      </c>
      <c r="D9" s="42">
        <v>88.4</v>
      </c>
      <c r="E9" s="26">
        <v>91</v>
      </c>
      <c r="F9" s="26">
        <v>95</v>
      </c>
      <c r="G9" s="27">
        <f t="shared" si="0"/>
        <v>91.466666666666654</v>
      </c>
    </row>
    <row r="10" spans="1:9" x14ac:dyDescent="0.3">
      <c r="A10" s="25" t="s">
        <v>22</v>
      </c>
      <c r="B10" s="26" t="s">
        <v>35</v>
      </c>
      <c r="C10" s="26">
        <v>3</v>
      </c>
      <c r="D10" s="42">
        <v>91.7</v>
      </c>
      <c r="E10" s="26">
        <v>95</v>
      </c>
      <c r="F10" s="26">
        <v>88</v>
      </c>
      <c r="G10" s="27">
        <f t="shared" si="0"/>
        <v>91.566666666666663</v>
      </c>
    </row>
    <row r="11" spans="1:9" x14ac:dyDescent="0.3">
      <c r="A11" s="25" t="s">
        <v>12</v>
      </c>
      <c r="B11" s="26" t="s">
        <v>17</v>
      </c>
      <c r="C11" s="26">
        <v>3</v>
      </c>
      <c r="D11" s="42">
        <v>81.099999999999994</v>
      </c>
      <c r="E11" s="26">
        <v>87</v>
      </c>
      <c r="F11" s="26">
        <v>82</v>
      </c>
      <c r="G11" s="27">
        <f t="shared" si="0"/>
        <v>83.36666666666666</v>
      </c>
    </row>
    <row r="12" spans="1:9" x14ac:dyDescent="0.3">
      <c r="A12" s="25" t="s">
        <v>22</v>
      </c>
      <c r="B12" s="26" t="s">
        <v>23</v>
      </c>
      <c r="C12" s="26">
        <v>4</v>
      </c>
      <c r="D12" s="42">
        <v>72.8</v>
      </c>
      <c r="E12" s="26">
        <v>98</v>
      </c>
      <c r="F12" s="26">
        <v>80</v>
      </c>
      <c r="G12" s="27">
        <f t="shared" si="0"/>
        <v>83.600000000000009</v>
      </c>
    </row>
    <row r="13" spans="1:9" x14ac:dyDescent="0.3">
      <c r="A13" s="25" t="s">
        <v>7</v>
      </c>
      <c r="B13" s="26" t="s">
        <v>24</v>
      </c>
      <c r="C13" s="26">
        <v>2</v>
      </c>
      <c r="D13" s="42">
        <v>72.8</v>
      </c>
      <c r="E13" s="26">
        <v>99</v>
      </c>
      <c r="F13" s="26">
        <v>80</v>
      </c>
      <c r="G13" s="27">
        <f t="shared" si="0"/>
        <v>83.933333333333337</v>
      </c>
    </row>
    <row r="14" spans="1:9" x14ac:dyDescent="0.3">
      <c r="A14" s="25" t="s">
        <v>22</v>
      </c>
      <c r="B14" s="26" t="s">
        <v>40</v>
      </c>
      <c r="C14" s="26">
        <v>3</v>
      </c>
      <c r="D14" s="42">
        <v>93.3</v>
      </c>
      <c r="E14" s="26">
        <v>70</v>
      </c>
      <c r="F14" s="26">
        <v>91</v>
      </c>
      <c r="G14" s="27">
        <f t="shared" si="0"/>
        <v>84.766666666666666</v>
      </c>
    </row>
    <row r="15" spans="1:9" x14ac:dyDescent="0.3">
      <c r="A15" s="25" t="s">
        <v>7</v>
      </c>
      <c r="B15" s="26" t="s">
        <v>41</v>
      </c>
      <c r="C15" s="26">
        <v>2</v>
      </c>
      <c r="D15" s="42" t="s">
        <v>70</v>
      </c>
      <c r="E15" s="26">
        <v>94</v>
      </c>
      <c r="F15" s="26">
        <v>92</v>
      </c>
      <c r="G15" s="27">
        <f t="shared" si="0"/>
        <v>62</v>
      </c>
    </row>
    <row r="16" spans="1:9" x14ac:dyDescent="0.3">
      <c r="A16" s="25" t="s">
        <v>12</v>
      </c>
      <c r="B16" s="26" t="s">
        <v>42</v>
      </c>
      <c r="C16" s="26">
        <v>3</v>
      </c>
      <c r="D16" s="42">
        <v>88.4</v>
      </c>
      <c r="E16" s="26">
        <v>94</v>
      </c>
      <c r="F16" s="26">
        <v>97</v>
      </c>
      <c r="G16" s="27">
        <f t="shared" si="0"/>
        <v>93.133333333333326</v>
      </c>
    </row>
    <row r="17" spans="1:7" x14ac:dyDescent="0.3">
      <c r="A17" s="25" t="s">
        <v>22</v>
      </c>
      <c r="B17" s="26" t="s">
        <v>43</v>
      </c>
      <c r="C17" s="26">
        <v>2</v>
      </c>
      <c r="D17" s="42">
        <v>86.6</v>
      </c>
      <c r="E17" s="26">
        <v>78</v>
      </c>
      <c r="F17" s="26">
        <v>96</v>
      </c>
      <c r="G17" s="27">
        <f t="shared" si="0"/>
        <v>86.866666666666674</v>
      </c>
    </row>
    <row r="18" spans="1:7" x14ac:dyDescent="0.3">
      <c r="A18" s="25" t="s">
        <v>7</v>
      </c>
      <c r="B18" s="26" t="s">
        <v>14</v>
      </c>
      <c r="C18" s="26">
        <v>3</v>
      </c>
      <c r="D18" s="42">
        <v>97.3</v>
      </c>
      <c r="E18" s="26">
        <v>98</v>
      </c>
      <c r="F18" s="26">
        <v>97</v>
      </c>
      <c r="G18" s="27">
        <f t="shared" si="0"/>
        <v>97.433333333333337</v>
      </c>
    </row>
    <row r="19" spans="1:7" x14ac:dyDescent="0.3">
      <c r="A19" s="25" t="s">
        <v>12</v>
      </c>
      <c r="B19" s="26" t="s">
        <v>15</v>
      </c>
      <c r="C19" s="26">
        <v>2</v>
      </c>
      <c r="D19" s="42">
        <v>91.5</v>
      </c>
      <c r="E19" s="26">
        <v>98</v>
      </c>
      <c r="F19" s="26">
        <v>88</v>
      </c>
      <c r="G19" s="27">
        <f t="shared" si="0"/>
        <v>92.5</v>
      </c>
    </row>
    <row r="20" spans="1:7" x14ac:dyDescent="0.3">
      <c r="A20" s="25" t="s">
        <v>22</v>
      </c>
      <c r="B20" s="26" t="s">
        <v>27</v>
      </c>
      <c r="C20" s="26">
        <v>2</v>
      </c>
      <c r="D20" s="42">
        <v>94</v>
      </c>
      <c r="E20" s="26">
        <v>92</v>
      </c>
      <c r="F20" s="26">
        <v>92</v>
      </c>
      <c r="G20" s="27">
        <f t="shared" si="0"/>
        <v>92.666666666666671</v>
      </c>
    </row>
    <row r="21" spans="1:7" x14ac:dyDescent="0.3">
      <c r="A21" s="25" t="s">
        <v>19</v>
      </c>
      <c r="B21" s="26" t="s">
        <v>28</v>
      </c>
      <c r="C21" s="26">
        <v>2</v>
      </c>
      <c r="D21" s="42">
        <v>97.7</v>
      </c>
      <c r="E21" s="26">
        <v>88</v>
      </c>
      <c r="F21" s="26">
        <v>88</v>
      </c>
      <c r="G21" s="27">
        <f t="shared" si="0"/>
        <v>91.233333333333334</v>
      </c>
    </row>
    <row r="22" spans="1:7" x14ac:dyDescent="0.3">
      <c r="A22" s="25" t="s">
        <v>12</v>
      </c>
      <c r="B22" s="26" t="s">
        <v>45</v>
      </c>
      <c r="C22" s="26">
        <v>2</v>
      </c>
      <c r="D22" s="42">
        <v>91.7</v>
      </c>
      <c r="E22" s="26">
        <v>96</v>
      </c>
      <c r="F22" s="26">
        <v>87</v>
      </c>
      <c r="G22" s="27">
        <f t="shared" si="0"/>
        <v>91.566666666666663</v>
      </c>
    </row>
    <row r="23" spans="1:7" x14ac:dyDescent="0.3">
      <c r="A23" s="25" t="s">
        <v>7</v>
      </c>
      <c r="B23" s="26" t="s">
        <v>46</v>
      </c>
      <c r="C23" s="26">
        <v>3</v>
      </c>
      <c r="D23" s="42">
        <v>71.099999999999994</v>
      </c>
      <c r="E23" s="26">
        <v>92</v>
      </c>
      <c r="F23" s="26">
        <v>92</v>
      </c>
      <c r="G23" s="27">
        <f t="shared" si="0"/>
        <v>85.033333333333331</v>
      </c>
    </row>
    <row r="24" spans="1:7" x14ac:dyDescent="0.3">
      <c r="A24" s="25" t="s">
        <v>7</v>
      </c>
      <c r="B24" s="26" t="s">
        <v>47</v>
      </c>
      <c r="C24" s="26">
        <v>3</v>
      </c>
      <c r="D24" s="42">
        <v>81.099999999999994</v>
      </c>
      <c r="E24" s="26">
        <v>79</v>
      </c>
      <c r="F24" s="26">
        <v>96</v>
      </c>
      <c r="G24" s="27">
        <f t="shared" si="0"/>
        <v>85.366666666666674</v>
      </c>
    </row>
    <row r="25" spans="1:7" x14ac:dyDescent="0.3">
      <c r="A25" s="25" t="s">
        <v>7</v>
      </c>
      <c r="B25" s="26" t="s">
        <v>48</v>
      </c>
      <c r="C25" s="26">
        <v>2</v>
      </c>
      <c r="D25" s="42">
        <v>84.6</v>
      </c>
      <c r="E25" s="26">
        <v>77</v>
      </c>
      <c r="F25" s="26">
        <v>96</v>
      </c>
      <c r="G25" s="27">
        <f t="shared" si="0"/>
        <v>85.866666666666674</v>
      </c>
    </row>
    <row r="26" spans="1:7" x14ac:dyDescent="0.3">
      <c r="A26" s="25" t="s">
        <v>7</v>
      </c>
      <c r="B26" s="26" t="s">
        <v>49</v>
      </c>
      <c r="C26" s="26">
        <v>3</v>
      </c>
      <c r="D26" s="42">
        <v>72.8</v>
      </c>
      <c r="E26" s="26">
        <v>95</v>
      </c>
      <c r="F26" s="26">
        <v>91</v>
      </c>
      <c r="G26" s="27">
        <f t="shared" si="0"/>
        <v>86.266666666666666</v>
      </c>
    </row>
    <row r="27" spans="1:7" x14ac:dyDescent="0.3">
      <c r="A27" s="25" t="s">
        <v>7</v>
      </c>
      <c r="B27" s="26" t="s">
        <v>50</v>
      </c>
      <c r="C27" s="26">
        <v>2</v>
      </c>
      <c r="D27" s="42">
        <v>99.9</v>
      </c>
      <c r="E27" s="26">
        <v>95</v>
      </c>
      <c r="F27" s="26">
        <v>94</v>
      </c>
      <c r="G27" s="27">
        <f t="shared" si="0"/>
        <v>96.3</v>
      </c>
    </row>
    <row r="28" spans="1:7" x14ac:dyDescent="0.3">
      <c r="A28" s="25" t="s">
        <v>7</v>
      </c>
      <c r="B28" s="26" t="s">
        <v>51</v>
      </c>
      <c r="C28" s="26">
        <v>2</v>
      </c>
      <c r="D28" s="42">
        <v>93.3</v>
      </c>
      <c r="E28" s="26">
        <v>87</v>
      </c>
      <c r="F28" s="26">
        <v>95</v>
      </c>
      <c r="G28" s="27">
        <f t="shared" si="0"/>
        <v>91.766666666666666</v>
      </c>
    </row>
    <row r="29" spans="1:7" x14ac:dyDescent="0.3">
      <c r="A29" s="25" t="s">
        <v>22</v>
      </c>
      <c r="B29" s="26" t="s">
        <v>36</v>
      </c>
      <c r="C29" s="26">
        <v>2</v>
      </c>
      <c r="D29" s="42">
        <v>93.3</v>
      </c>
      <c r="E29" s="26">
        <v>94</v>
      </c>
      <c r="F29" s="26">
        <v>90</v>
      </c>
      <c r="G29" s="27">
        <f t="shared" si="0"/>
        <v>92.433333333333337</v>
      </c>
    </row>
    <row r="30" spans="1:7" x14ac:dyDescent="0.3">
      <c r="A30" s="29" t="s">
        <v>19</v>
      </c>
      <c r="B30" s="30" t="s">
        <v>37</v>
      </c>
      <c r="C30" s="30">
        <v>3</v>
      </c>
      <c r="D30" s="43">
        <v>97.7</v>
      </c>
      <c r="E30" s="30">
        <v>99</v>
      </c>
      <c r="F30" s="30">
        <v>95</v>
      </c>
      <c r="G30" s="31">
        <f t="shared" si="0"/>
        <v>97.233333333333334</v>
      </c>
    </row>
  </sheetData>
  <phoneticPr fontId="1" type="noConversion"/>
  <conditionalFormatting sqref="I1"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{5C2166CA-14BD-4950-AE67-0298D3A907AB}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{6A1BAF4C-4C9B-4A8D-AA23-C73AE726EFB6}</x14:id>
        </ext>
      </extLst>
    </cfRule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{E6C27706-C319-4494-881A-A9442268EB99}</x14:id>
        </ext>
      </extLst>
    </cfRule>
  </conditionalFormatting>
  <conditionalFormatting sqref="I2"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{4E70E632-7D27-483B-AE0A-A3C552DB0C69}</x14:id>
        </ext>
      </extLst>
    </cfRule>
  </conditionalFormatting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{60497A6C-A805-40D5-856A-9024EF0E3360}</x14:id>
        </ext>
      </extLst>
    </cfRule>
  </conditionalFormatting>
  <pageMargins left="0.7" right="0.7" top="0.75" bottom="0.75" header="0.3" footer="0.3"/>
  <pageSetup paperSize="9" orientation="portrait" horizontalDpi="300" verticalDpi="300" r:id="rId1"/>
  <ignoredErrors>
    <ignoredError sqref="G5:G30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2166CA-14BD-4950-AE67-0298D3A907A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6A1BAF4C-4C9B-4A8D-AA23-C73AE726EFB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E6C27706-C319-4494-881A-A9442268EB9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I1</xm:sqref>
        </x14:conditionalFormatting>
        <x14:conditionalFormatting xmlns:xm="http://schemas.microsoft.com/office/excel/2006/main">
          <x14:cfRule type="dataBar" id="{4E70E632-7D27-483B-AE0A-A3C552DB0C6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I2</xm:sqref>
        </x14:conditionalFormatting>
        <x14:conditionalFormatting xmlns:xm="http://schemas.microsoft.com/office/excel/2006/main">
          <x14:cfRule type="dataBar" id="{60497A6C-A805-40D5-856A-9024EF0E3360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tabSelected="1" workbookViewId="0">
      <selection activeCell="B6" sqref="B6:G7"/>
    </sheetView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은선 김</cp:lastModifiedBy>
  <dcterms:created xsi:type="dcterms:W3CDTF">2023-08-09T00:13:15Z</dcterms:created>
  <dcterms:modified xsi:type="dcterms:W3CDTF">2025-01-31T22:41:02Z</dcterms:modified>
</cp:coreProperties>
</file>