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안수연\OneDrive\바탕 화면\"/>
    </mc:Choice>
  </mc:AlternateContent>
  <xr:revisionPtr revIDLastSave="0" documentId="13_ncr:1_{EA00AC4C-AC99-4D13-80AD-9E62DFFF4983}" xr6:coauthVersionLast="47" xr6:coauthVersionMax="47" xr10:uidLastSave="{00000000-0000-0000-0000-000000000000}"/>
  <bookViews>
    <workbookView xWindow="-108" yWindow="-108" windowWidth="23256" windowHeight="1245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eta.COUNTIF" hidden="1" xlm="1">#NAME?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0" i="1" l="1"/>
  <c r="C39" i="3" a="1"/>
  <c r="C39" i="3" s="1"/>
  <c r="C38" i="3" a="1"/>
  <c r="C38" i="3" s="1"/>
  <c r="B39" i="3" a="1"/>
  <c r="B39" i="3" s="1"/>
  <c r="B38" i="3" a="1"/>
  <c r="B38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  <c r="J4" i="3" a="1"/>
  <c r="J6" i="3" a="1"/>
  <c r="J8" i="3" a="1"/>
  <c r="J10" i="3" a="1"/>
  <c r="J12" i="3" a="1"/>
  <c r="J14" i="3" a="1"/>
  <c r="J16" i="3" a="1"/>
  <c r="J18" i="3" a="1"/>
  <c r="J20" i="3" a="1"/>
  <c r="J22" i="3" a="1"/>
  <c r="J24" i="3" a="1"/>
  <c r="J26" i="3" a="1"/>
  <c r="J28" i="3" a="1"/>
  <c r="J30" i="3" a="1"/>
  <c r="J32" i="3" a="1"/>
  <c r="J34" i="3" a="1"/>
  <c r="J9" i="3" a="1"/>
  <c r="J25" i="3" a="1"/>
  <c r="J31" i="3" a="1"/>
  <c r="J5" i="3" a="1"/>
  <c r="J7" i="3" a="1"/>
  <c r="J11" i="3" a="1"/>
  <c r="J13" i="3" a="1"/>
  <c r="J15" i="3" a="1"/>
  <c r="J17" i="3" a="1"/>
  <c r="J19" i="3" a="1"/>
  <c r="J21" i="3" a="1"/>
  <c r="J23" i="3" a="1"/>
  <c r="J27" i="3" a="1"/>
  <c r="J29" i="3" a="1"/>
  <c r="J33" i="3" a="1"/>
  <c r="J3" i="3" a="1"/>
  <c r="J33" i="3" l="1"/>
  <c r="J29" i="3"/>
  <c r="J27" i="3"/>
  <c r="J23" i="3"/>
  <c r="J21" i="3"/>
  <c r="J19" i="3"/>
  <c r="J17" i="3"/>
  <c r="J15" i="3"/>
  <c r="J13" i="3"/>
  <c r="J11" i="3"/>
  <c r="J7" i="3"/>
  <c r="J5" i="3"/>
  <c r="J31" i="3"/>
  <c r="J25" i="3"/>
  <c r="J9" i="3"/>
  <c r="J34" i="3"/>
  <c r="J32" i="3"/>
  <c r="J30" i="3"/>
  <c r="J28" i="3"/>
  <c r="J26" i="3"/>
  <c r="J24" i="3"/>
  <c r="J22" i="3"/>
  <c r="J20" i="3"/>
  <c r="J18" i="3"/>
  <c r="J16" i="3"/>
  <c r="J14" i="3"/>
  <c r="J12" i="3"/>
  <c r="J10" i="3"/>
  <c r="J8" i="3"/>
  <c r="J6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24E0DCB-96C5-46A4-9618-57396A17D6C4}" name="MS Access Database_Query" type="1" refreshedVersion="8" background="1">
    <dbPr connection="DSN=MS Access Database;DBQ=C:\학과별성적.accdb;DefaultDir=C:\Users\안수연\OneDrive\문서;DriverId=25;FIL=MS Access;MaxBufferSize=2048;PageTimeout=5;" command="SELECT 문과계열.학과명, 문과계열.학년, 문과계열.성별, 문과계열.학과성적, 문과계열.어학테스트, 문과계열.면접, 문과계열.총점_x000d__x000a_FROM `C:\학과별성적.accdb`.문과계열 문과계열_x000d__x000a_WHERE (문과계열.총점&gt;=85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<sst xmlns="http://schemas.openxmlformats.org/spreadsheetml/2006/main" count="436" uniqueCount="88">
  <si>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</si>
  <si>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</si>
  <si>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</si>
  <si>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</si>
  <si>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</si>
  <si>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</si>
  <si>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</si>
  <si>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</si>
  <si>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</si>
  <si>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</si>
  <si>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</si>
  <si>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</si>
  <si>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</si>
  <si>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</si>
  <si>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</si>
  <si>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</si>
  <si>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</si>
  <si>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</si>
  <si>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</si>
  <si>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</si>
  <si>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</si>
  <si>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</si>
  <si>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</si>
  <si>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</si>
  <si>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</si>
  <si>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</si>
  <si>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</si>
  <si>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</si>
  <si>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</si>
  <si>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</si>
  <si>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</si>
  <si>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</si>
  <si>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</si>
  <si>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</si>
  <si>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</si>
  <si>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</si>
  <si>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</si>
  <si>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</si>
  <si>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</si>
  <si>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</si>
  <si>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</si>
  <si>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</si>
  <si>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</si>
  <si>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</si>
  <si>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</si>
  <si>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</si>
  <si>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</si>
  <si>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</si>
  <si>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</si>
  <si>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</si>
  <si>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</si>
  <si>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</si>
  <si>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</si>
  <si>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</si>
  <si>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</si>
  <si>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</si>
  <si>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</si>
  <si>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</si>
  <si>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</si>
  <si>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</si>
  <si>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</si>
  <si>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</si>
  <si>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</si>
  <si>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</si>
  <si>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</si>
  <si>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</si>
  <si>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</si>
  <si>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</si>
  <si>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</si>
  <si>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</si>
  <si>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</si>
  <si>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</si>
  <si>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</si>
  <si>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</si>
  <si>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</si>
  <si>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</si>
  <si>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</si>
  <si>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</si>
  <si>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</si>
  <si>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학과명2</t>
  </si>
  <si>
    <t>탐구형 학과</t>
  </si>
  <si>
    <t>예술 · 관습형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</si>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</sst>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&quot;\(0.0\);[Black][&gt;=90]&quot;A&quot;;&quot;&quot;;[Blue]@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  <a:endParaRPr lang="en-US" altLang="ko-KR"/>
          </a:p>
          <a:p>
            <a:pPr>
              <a:defRPr/>
            </a:pPr>
            <a:endParaRPr lang="ko-KR" alt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EB56D09A-875C-7B41-EF9B-A40AB67E0CAA}"/>
            </a:ext>
          </a:extLst>
        </xdr:cNvPr>
        <xdr:cNvSpPr/>
      </xdr:nvSpPr>
      <xdr:spPr>
        <a:xfrm>
          <a:off x="3505200" y="220980"/>
          <a:ext cx="6629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F2D9CAD2-A731-A507-BCFD-42CB40A42263}"/>
            </a:ext>
          </a:extLst>
        </xdr:cNvPr>
        <xdr:cNvSpPr/>
      </xdr:nvSpPr>
      <xdr:spPr>
        <a:xfrm>
          <a:off x="4168140" y="220980"/>
          <a:ext cx="7391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그래프</a:t>
          </a:r>
          <a:endParaRPr lang="en-US" altLang="ko-KR" sz="1100" kern="1200"/>
        </a:p>
        <a:p>
          <a:pPr algn="l"/>
          <a:endParaRPr lang="ko-KR" altLang="en-US" sz="1100" kern="12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449580</xdr:colOff>
          <xdr:row>0</xdr:row>
          <xdr:rowOff>175260</xdr:rowOff>
        </xdr:from>
        <xdr:to>
          <xdr:col>8</xdr:col>
          <xdr:colOff>1021080</xdr:colOff>
          <xdr:row>2</xdr:row>
          <xdr:rowOff>121920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안수연" refreshedDate="45671.700632986111" backgroundQuery="1" createdVersion="8" refreshedVersion="8" minRefreshableVersion="3" recordCount="35" xr:uid="{A865DF1E-1F08-4127-B92B-8DA6DF07D316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4C507EF-D8A6-4652-9A8E-C4425313B367}" name="피벗 테이블1" cacheId="3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insertBlankRow="1" defaultSubtotal="0">
      <items count="4">
        <item x="3"/>
        <item x="0"/>
        <item x="2"/>
        <item x="1"/>
      </items>
    </pivotField>
    <pivotField axis="axisPage" compact="0" showAll="0" insertBlankRow="1" defaultSubtotal="0">
      <items count="3">
        <item x="1"/>
        <item x="0"/>
        <item x="2"/>
      </items>
    </pivotField>
    <pivotField axis="axisCol" compact="0" showAll="0" insertBlankRow="1" defaultSubtotal="0">
      <items count="2">
        <item x="0"/>
        <item x="1"/>
      </items>
    </pivotField>
    <pivotField dataField="1" compact="0" showAll="0" insertBlankRow="1" defaultSubtotal="0"/>
    <pivotField dataField="1" compact="0" showAll="0" insertBlankRow="1" defaultSubtotal="0"/>
    <pivotField dataField="1" compact="0" showAll="0" insertBlankRow="1" defaultSubtotal="0"/>
    <pivotField compact="0" showAll="0" insertBlankRow="1" defaultSubtotal="0"/>
    <pivotField axis="axisRow" compact="0" showAll="0" insertBlankRow="1" defaultSubtotal="0">
      <items count="2">
        <item n="탐구형 학과" sd="0" x="0"/>
        <item n="예술 · 관습형 학과" sd="0" x="1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0" baseItem="0" numFmtId="176"/>
    <dataField name="평균 : 어학테스트" fld="4" subtotal="average" baseField="0" baseItem="0" numFmtId="176"/>
    <dataField name="평균 : 면접" fld="5" subtotal="average" baseField="0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tabSelected="1" topLeftCell="A27" workbookViewId="0">
      <selection activeCell="K33" sqref="K33"/>
    </sheetView>
  </sheetViews>
  <sheetFormatPr defaultRowHeight="17.399999999999999" x14ac:dyDescent="0.4"/>
  <cols>
    <col min="1" max="1" width="2.8984375" customWidth="1"/>
    <col min="2" max="2" width="13" bestFit="1" customWidth="1"/>
    <col min="3" max="3" width="7.09765625" bestFit="1" customWidth="1"/>
    <col min="4" max="4" width="4.69921875" customWidth="1"/>
    <col min="5" max="5" width="5.09765625" customWidth="1"/>
    <col min="7" max="7" width="11" bestFit="1" customWidth="1"/>
    <col min="8" max="8" width="5.69921875" customWidth="1"/>
  </cols>
  <sheetData>
    <row r="2" spans="2:8" x14ac:dyDescent="0.4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">
      <c r="B29" s="30" t="s">
        <v>75</v>
      </c>
    </row>
    <row r="30" spans="2:8" x14ac:dyDescent="0.4">
      <c r="B30" t="b">
        <f>AND(OR($B3="문예창작과",$B3="문헌정보학과"),COUNTIF($F3:$H3,"&gt;=80")=3)</f>
        <v>1</v>
      </c>
    </row>
    <row r="32" spans="2:8" x14ac:dyDescent="0.4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AND($E3="남",LARGE($H$3:$H$27,10)&lt;=$H3)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K6" sqref="K6"/>
    </sheetView>
  </sheetViews>
  <sheetFormatPr defaultRowHeight="17.399999999999999" x14ac:dyDescent="0.4"/>
  <cols>
    <col min="1" max="1" width="4.19921875" customWidth="1"/>
    <col min="2" max="2" width="13" bestFit="1" customWidth="1"/>
    <col min="3" max="5" width="7.3984375" customWidth="1"/>
    <col min="6" max="6" width="10.19921875" customWidth="1"/>
    <col min="7" max="7" width="12.09765625" customWidth="1"/>
    <col min="8" max="8" width="7.3984375" customWidth="1"/>
    <col min="9" max="9" width="8.3984375" customWidth="1"/>
  </cols>
  <sheetData>
    <row r="2" spans="2:9" x14ac:dyDescent="0.4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4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4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4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4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4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4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4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4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4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4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4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4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4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4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4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4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4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4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4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4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4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4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4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4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4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9"/>
  <sheetViews>
    <sheetView topLeftCell="A27" workbookViewId="0">
      <selection activeCell="J44" sqref="J44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9.59765625" bestFit="1" customWidth="1"/>
    <col min="4" max="4" width="6.19921875" customWidth="1"/>
    <col min="6" max="6" width="11" bestFit="1" customWidth="1"/>
    <col min="7" max="7" width="7.09765625" customWidth="1"/>
    <col min="8" max="8" width="7.5" customWidth="1"/>
    <col min="9" max="9" width="21.3984375" bestFit="1" customWidth="1"/>
    <col min="10" max="10" width="17.19921875" bestFit="1" customWidth="1"/>
  </cols>
  <sheetData>
    <row r="1" spans="1:14" x14ac:dyDescent="0.4">
      <c r="A1" t="s">
        <v>52</v>
      </c>
    </row>
    <row r="2" spans="1:14" x14ac:dyDescent="0.4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4" x14ac:dyDescent="0.4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SUMPRODUCT($E3:$G3,$L$3:$N$3)</f>
        <v>82.61</v>
      </c>
      <c r="I3" s="3" t="str">
        <f>_xlfn.CONCAT(REPT("★",QUOTIENT($E3,10)),REPT("☆",10-QUOTIENT($E3,10)))</f>
        <v>★★★★★★★☆☆☆</v>
      </c>
      <c r="J3" s="3" t="str" cm="1">
        <f t="array" ref="J3">fn비고(E3,F3,G3,H3)</f>
        <v/>
      </c>
      <c r="L3">
        <v>0.7</v>
      </c>
      <c r="M3">
        <v>0.2</v>
      </c>
      <c r="N3">
        <v>0.1</v>
      </c>
    </row>
    <row r="4" spans="1:14" x14ac:dyDescent="0.4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 t="shared" ref="H4:H34" si="0">SUMPRODUCT($E4:$G4,$L$3:$N$3)</f>
        <v>90.85</v>
      </c>
      <c r="I4" s="3" t="str">
        <f t="shared" ref="I4:I34" si="1">_xlfn.CONCAT(REPT("★",QUOTIENT($E4,10)),REPT("☆",10-QUOTIENT($E4,10)))</f>
        <v>★★★★★★★★★☆</v>
      </c>
      <c r="J4" s="3" t="str" cm="1">
        <f t="array" ref="J4">fn비고(E4,F4,G4,H4)</f>
        <v/>
      </c>
    </row>
    <row r="5" spans="1:14" x14ac:dyDescent="0.4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 t="shared" si="0"/>
        <v>73.240000000000009</v>
      </c>
      <c r="I5" s="3" t="str">
        <f t="shared" si="1"/>
        <v>★★★★★★★☆☆☆</v>
      </c>
      <c r="J5" s="3" t="str" cm="1">
        <f t="array" ref="J5">fn비고(E5,F5,G5,H5)</f>
        <v/>
      </c>
    </row>
    <row r="6" spans="1:14" x14ac:dyDescent="0.4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 t="shared" si="0"/>
        <v>84.22</v>
      </c>
      <c r="I6" s="3" t="str">
        <f t="shared" si="1"/>
        <v>★★★★★★★★☆☆</v>
      </c>
      <c r="J6" s="3" t="str" cm="1">
        <f t="array" ref="J6">fn비고(E6,F6,G6,H6)</f>
        <v/>
      </c>
    </row>
    <row r="7" spans="1:14" x14ac:dyDescent="0.4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 t="shared" si="0"/>
        <v>97.69</v>
      </c>
      <c r="I7" s="3" t="str">
        <f t="shared" si="1"/>
        <v>★★★★★★★★★☆</v>
      </c>
      <c r="J7" s="3" t="str" cm="1">
        <f t="array" ref="J7">fn비고(E7,F7,G7,H7)</f>
        <v>성적장학금대상자</v>
      </c>
    </row>
    <row r="8" spans="1:14" x14ac:dyDescent="0.4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 t="shared" si="0"/>
        <v>79.059999999999988</v>
      </c>
      <c r="I8" s="3" t="str">
        <f t="shared" si="1"/>
        <v>★★★★★★★☆☆☆</v>
      </c>
      <c r="J8" s="3" t="str" cm="1">
        <f t="array" ref="J8">fn비고(E8,F8,G8,H8)</f>
        <v/>
      </c>
    </row>
    <row r="9" spans="1:14" x14ac:dyDescent="0.4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 t="shared" si="0"/>
        <v>94.79</v>
      </c>
      <c r="I9" s="3" t="str">
        <f t="shared" si="1"/>
        <v>★★★★★★★★★☆</v>
      </c>
      <c r="J9" s="3" t="str" cm="1">
        <f t="array" ref="J9">fn비고(E9,F9,G9,H9)</f>
        <v/>
      </c>
    </row>
    <row r="10" spans="1:14" x14ac:dyDescent="0.4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 t="shared" si="0"/>
        <v>76.240000000000009</v>
      </c>
      <c r="I10" s="3" t="str">
        <f t="shared" si="1"/>
        <v>★★★★★★★☆☆☆</v>
      </c>
      <c r="J10" s="3" t="str" cm="1">
        <f t="array" ref="J10">fn비고(E10,F10,G10,H10)</f>
        <v/>
      </c>
    </row>
    <row r="11" spans="1:14" x14ac:dyDescent="0.4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 t="shared" si="0"/>
        <v>82.169999999999987</v>
      </c>
      <c r="I11" s="3" t="str">
        <f t="shared" si="1"/>
        <v>★★★★★★★★☆☆</v>
      </c>
      <c r="J11" s="3" t="str" cm="1">
        <f t="array" ref="J11">fn비고(E11,F11,G11,H11)</f>
        <v/>
      </c>
    </row>
    <row r="12" spans="1:14" x14ac:dyDescent="0.4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 t="shared" si="0"/>
        <v>97.110000000000014</v>
      </c>
      <c r="I12" s="3" t="str">
        <f t="shared" si="1"/>
        <v>★★★★★★★★★☆</v>
      </c>
      <c r="J12" s="3" t="str" cm="1">
        <f t="array" ref="J12">fn비고(E12,F12,G12,H12)</f>
        <v>성적장학금대상자</v>
      </c>
    </row>
    <row r="13" spans="1:14" x14ac:dyDescent="0.4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 t="shared" si="0"/>
        <v>87.38000000000001</v>
      </c>
      <c r="I13" s="3" t="str">
        <f t="shared" si="1"/>
        <v>★★★★★★★★☆☆</v>
      </c>
      <c r="J13" s="3" t="str" cm="1">
        <f t="array" ref="J13">fn비고(E13,F13,G13,H13)</f>
        <v/>
      </c>
    </row>
    <row r="14" spans="1:14" x14ac:dyDescent="0.4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 t="shared" si="0"/>
        <v>88.78</v>
      </c>
      <c r="I14" s="3" t="str">
        <f t="shared" si="1"/>
        <v>★★★★★★★★☆☆</v>
      </c>
      <c r="J14" s="3" t="str" cm="1">
        <f t="array" ref="J14">fn비고(E14,F14,G14,H14)</f>
        <v/>
      </c>
    </row>
    <row r="15" spans="1:14" x14ac:dyDescent="0.4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 t="shared" si="0"/>
        <v>92.4</v>
      </c>
      <c r="I15" s="3" t="str">
        <f t="shared" si="1"/>
        <v>★★★★★★★★★☆</v>
      </c>
      <c r="J15" s="3" t="str" cm="1">
        <f t="array" ref="J15">fn비고(E15,F15,G15,H15)</f>
        <v/>
      </c>
    </row>
    <row r="16" spans="1:14" x14ac:dyDescent="0.4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 t="shared" si="0"/>
        <v>87.65</v>
      </c>
      <c r="I16" s="3" t="str">
        <f t="shared" si="1"/>
        <v>★★★★★★★★★☆</v>
      </c>
      <c r="J16" s="3" t="str" cm="1">
        <f t="array" ref="J16">fn비고(E16,F16,G16,H16)</f>
        <v/>
      </c>
    </row>
    <row r="17" spans="1:10" x14ac:dyDescent="0.4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 t="shared" si="0"/>
        <v>83.31</v>
      </c>
      <c r="I17" s="3" t="str">
        <f t="shared" si="1"/>
        <v>★★★★★★★☆☆☆</v>
      </c>
      <c r="J17" s="3" t="str" cm="1">
        <f t="array" ref="J17">fn비고(E17,F17,G17,H17)</f>
        <v/>
      </c>
    </row>
    <row r="18" spans="1:10" x14ac:dyDescent="0.4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 t="shared" si="0"/>
        <v>91.71</v>
      </c>
      <c r="I18" s="3" t="str">
        <f t="shared" si="1"/>
        <v>★★★★★★★★★☆</v>
      </c>
      <c r="J18" s="3" t="str" cm="1">
        <f t="array" ref="J18">fn비고(E18,F18,G18,H18)</f>
        <v/>
      </c>
    </row>
    <row r="19" spans="1:10" x14ac:dyDescent="0.4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 t="shared" si="0"/>
        <v>84.05</v>
      </c>
      <c r="I19" s="3" t="str">
        <f t="shared" si="1"/>
        <v>★★★★★★★★★☆</v>
      </c>
      <c r="J19" s="3" t="str" cm="1">
        <f t="array" ref="J19">fn비고(E19,F19,G19,H19)</f>
        <v/>
      </c>
    </row>
    <row r="20" spans="1:10" x14ac:dyDescent="0.4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 t="shared" si="0"/>
        <v>92.21</v>
      </c>
      <c r="I20" s="3" t="str">
        <f t="shared" si="1"/>
        <v>★★★★★★★★★☆</v>
      </c>
      <c r="J20" s="3" t="str" cm="1">
        <f t="array" ref="J20">fn비고(E20,F20,G20,H20)</f>
        <v/>
      </c>
    </row>
    <row r="21" spans="1:10" x14ac:dyDescent="0.4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 t="shared" si="0"/>
        <v>64.899999999999991</v>
      </c>
      <c r="I21" s="3" t="str">
        <f t="shared" si="1"/>
        <v>★★★★★☆☆☆☆☆</v>
      </c>
      <c r="J21" s="3" t="str" cm="1">
        <f t="array" ref="J21">fn비고(E21,F21,G21,H21)</f>
        <v/>
      </c>
    </row>
    <row r="22" spans="1:10" x14ac:dyDescent="0.4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 t="shared" si="0"/>
        <v>92.910000000000011</v>
      </c>
      <c r="I22" s="3" t="str">
        <f t="shared" si="1"/>
        <v>★★★★★★★★★☆</v>
      </c>
      <c r="J22" s="3" t="str" cm="1">
        <f t="array" ref="J22">fn비고(E22,F22,G22,H22)</f>
        <v/>
      </c>
    </row>
    <row r="23" spans="1:10" x14ac:dyDescent="0.4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 t="shared" si="0"/>
        <v>93.809999999999988</v>
      </c>
      <c r="I23" s="3" t="str">
        <f t="shared" si="1"/>
        <v>★★★★★★★★★☆</v>
      </c>
      <c r="J23" s="3" t="str" cm="1">
        <f t="array" ref="J23">fn비고(E23,F23,G23,H23)</f>
        <v/>
      </c>
    </row>
    <row r="24" spans="1:10" x14ac:dyDescent="0.4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 t="shared" si="0"/>
        <v>94.11</v>
      </c>
      <c r="I24" s="3" t="str">
        <f t="shared" si="1"/>
        <v>★★★★★★★★★☆</v>
      </c>
      <c r="J24" s="3" t="str" cm="1">
        <f t="array" ref="J24">fn비고(E24,F24,G24,H24)</f>
        <v/>
      </c>
    </row>
    <row r="25" spans="1:10" x14ac:dyDescent="0.4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 t="shared" si="0"/>
        <v>85.82</v>
      </c>
      <c r="I25" s="3" t="str">
        <f t="shared" si="1"/>
        <v>★★★★★★★★☆☆</v>
      </c>
      <c r="J25" s="3" t="str" cm="1">
        <f t="array" ref="J25">fn비고(E25,F25,G25,H25)</f>
        <v/>
      </c>
    </row>
    <row r="26" spans="1:10" x14ac:dyDescent="0.4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 t="shared" si="0"/>
        <v>92.910000000000011</v>
      </c>
      <c r="I26" s="3" t="str">
        <f t="shared" si="1"/>
        <v>★★★★★★★★★☆</v>
      </c>
      <c r="J26" s="3" t="str" cm="1">
        <f t="array" ref="J26">fn비고(E26,F26,G26,H26)</f>
        <v/>
      </c>
    </row>
    <row r="27" spans="1:10" x14ac:dyDescent="0.4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 t="shared" si="0"/>
        <v>81.849999999999994</v>
      </c>
      <c r="I27" s="3" t="str">
        <f t="shared" si="1"/>
        <v>★★★★★★★★★☆</v>
      </c>
      <c r="J27" s="3" t="str" cm="1">
        <f t="array" ref="J27">fn비고(E27,F27,G27,H27)</f>
        <v/>
      </c>
    </row>
    <row r="28" spans="1:10" x14ac:dyDescent="0.4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 t="shared" si="0"/>
        <v>93.4</v>
      </c>
      <c r="I28" s="3" t="str">
        <f t="shared" si="1"/>
        <v>★★★★★★★★★☆</v>
      </c>
      <c r="J28" s="3" t="str" cm="1">
        <f t="array" ref="J28">fn비고(E28,F28,G28,H28)</f>
        <v/>
      </c>
    </row>
    <row r="29" spans="1:10" x14ac:dyDescent="0.4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 t="shared" si="0"/>
        <v>90.45</v>
      </c>
      <c r="I29" s="3" t="str">
        <f t="shared" si="1"/>
        <v>★★★★★★★★★☆</v>
      </c>
      <c r="J29" s="3" t="str" cm="1">
        <f t="array" ref="J29">fn비고(E29,F29,G29,H29)</f>
        <v/>
      </c>
    </row>
    <row r="30" spans="1:10" x14ac:dyDescent="0.4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 t="shared" si="0"/>
        <v>91.750000000000014</v>
      </c>
      <c r="I30" s="3" t="str">
        <f t="shared" si="1"/>
        <v>★★★★★★★★★☆</v>
      </c>
      <c r="J30" s="3" t="str" cm="1">
        <f t="array" ref="J30">fn비고(E30,F30,G30,H30)</f>
        <v/>
      </c>
    </row>
    <row r="31" spans="1:10" x14ac:dyDescent="0.4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 t="shared" si="0"/>
        <v>90.38000000000001</v>
      </c>
      <c r="I31" s="3" t="str">
        <f t="shared" si="1"/>
        <v>★★★★★★★★☆☆</v>
      </c>
      <c r="J31" s="3" t="str" cm="1">
        <f t="array" ref="J31">fn비고(E31,F31,G31,H31)</f>
        <v/>
      </c>
    </row>
    <row r="32" spans="1:10" x14ac:dyDescent="0.4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 t="shared" si="0"/>
        <v>76.2</v>
      </c>
      <c r="I32" s="3" t="str">
        <f t="shared" si="1"/>
        <v>★★★★★★☆☆☆☆</v>
      </c>
      <c r="J32" s="3" t="str" cm="1">
        <f t="array" ref="J32">fn비고(E32,F32,G32,H32)</f>
        <v/>
      </c>
    </row>
    <row r="33" spans="1:10" x14ac:dyDescent="0.4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 t="shared" si="0"/>
        <v>87.050000000000011</v>
      </c>
      <c r="I33" s="3" t="str">
        <f t="shared" si="1"/>
        <v>★★★★★★★★★☆</v>
      </c>
      <c r="J33" s="3" t="str" cm="1">
        <f t="array" ref="J33">fn비고(E33,F33,G33,H33)</f>
        <v/>
      </c>
    </row>
    <row r="34" spans="1:10" x14ac:dyDescent="0.4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 t="shared" si="0"/>
        <v>97.13</v>
      </c>
      <c r="I34" s="3" t="str">
        <f t="shared" si="1"/>
        <v>★★★★★★★★★☆</v>
      </c>
      <c r="J34" s="3" t="str" cm="1">
        <f t="array" ref="J34">fn비고(E34,F34,G34,H34)</f>
        <v>성적장학금대상자</v>
      </c>
    </row>
    <row r="36" spans="1:10" x14ac:dyDescent="0.4">
      <c r="A36" t="s">
        <v>62</v>
      </c>
    </row>
    <row r="37" spans="1:10" x14ac:dyDescent="0.4">
      <c r="A37" s="3" t="s">
        <v>3</v>
      </c>
      <c r="B37" s="1" t="s">
        <v>63</v>
      </c>
      <c r="C37" s="1" t="s">
        <v>64</v>
      </c>
    </row>
    <row r="38" spans="1:10" x14ac:dyDescent="0.4">
      <c r="A38" s="3" t="s">
        <v>9</v>
      </c>
      <c r="B38" s="3" t="str">
        <f t="array" ref="B38">SUM(IF($A38=$D$3:$D$34,1)) &amp; "명"</f>
        <v>20명</v>
      </c>
      <c r="C38" s="12" t="e" cm="1">
        <f t="array" ref="C38">AVERAGE(IF((FIND("정보",$A$3:$A$34,1)&gt;=1)*($A38=$D$3:$D$34),$G$3:$G$34))</f>
        <v>#VALUE!</v>
      </c>
    </row>
    <row r="39" spans="1:10" x14ac:dyDescent="0.4">
      <c r="A39" s="3" t="s">
        <v>11</v>
      </c>
      <c r="B39" s="3" t="str">
        <f t="array" ref="B39">SUM(IF($A39=$D$3:$D$34,1)) &amp; "명"</f>
        <v>12명</v>
      </c>
      <c r="C39" s="12" t="e" cm="1">
        <f t="array" ref="C39">AVERAGE(IF((FIND("정보",$A$3:$A$34,1)&gt;=1)*($A39=$D$3:$D$34),$G$3:$G$34))</f>
        <v>#VALUE!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workbookViewId="0">
      <selection activeCell="H11" sqref="H11"/>
    </sheetView>
  </sheetViews>
  <sheetFormatPr defaultRowHeight="17.399999999999999" x14ac:dyDescent="0.4"/>
  <cols>
    <col min="1" max="1" width="3.5" customWidth="1"/>
    <col min="2" max="2" width="33.09765625" bestFit="1" customWidth="1"/>
    <col min="3" max="4" width="16.09765625" bestFit="1" customWidth="1"/>
    <col min="5" max="6" width="7" bestFit="1" customWidth="1"/>
    <col min="7" max="7" width="6.796875" bestFit="1" customWidth="1"/>
    <col min="8" max="8" width="16.19921875" bestFit="1" customWidth="1"/>
    <col min="9" max="9" width="18.796875" bestFit="1" customWidth="1"/>
    <col min="10" max="10" width="20.796875" bestFit="1" customWidth="1"/>
    <col min="11" max="11" width="14.8984375" bestFit="1" customWidth="1"/>
  </cols>
  <sheetData>
    <row r="2" spans="2:7" x14ac:dyDescent="0.4">
      <c r="B2" s="37" t="s">
        <v>2</v>
      </c>
      <c r="C2" t="s">
        <v>76</v>
      </c>
    </row>
    <row r="4" spans="2:7" x14ac:dyDescent="0.4">
      <c r="E4" s="37" t="s">
        <v>3</v>
      </c>
    </row>
    <row r="5" spans="2:7" x14ac:dyDescent="0.4">
      <c r="B5" s="37" t="s">
        <v>79</v>
      </c>
      <c r="C5" s="37" t="s">
        <v>0</v>
      </c>
      <c r="D5" s="37" t="s">
        <v>78</v>
      </c>
      <c r="E5" t="s">
        <v>9</v>
      </c>
      <c r="F5" t="s">
        <v>11</v>
      </c>
      <c r="G5" t="s">
        <v>77</v>
      </c>
    </row>
    <row r="6" spans="2:7" x14ac:dyDescent="0.4">
      <c r="B6" t="s">
        <v>80</v>
      </c>
      <c r="E6" s="38"/>
      <c r="F6" s="38"/>
      <c r="G6" s="38"/>
    </row>
    <row r="7" spans="2:7" x14ac:dyDescent="0.4">
      <c r="D7" t="s">
        <v>82</v>
      </c>
      <c r="E7" s="38">
        <v>92.050000000000011</v>
      </c>
      <c r="F7" s="38">
        <v>89.3</v>
      </c>
      <c r="G7" s="38">
        <v>91.744444444444454</v>
      </c>
    </row>
    <row r="8" spans="2:7" x14ac:dyDescent="0.4">
      <c r="D8" t="s">
        <v>84</v>
      </c>
      <c r="E8" s="38">
        <v>89</v>
      </c>
      <c r="F8" s="38">
        <v>95.5</v>
      </c>
      <c r="G8" s="38">
        <v>89.722222222222229</v>
      </c>
    </row>
    <row r="9" spans="2:7" x14ac:dyDescent="0.4">
      <c r="D9" t="s">
        <v>86</v>
      </c>
      <c r="E9" s="38">
        <v>90.1875</v>
      </c>
      <c r="F9" s="38">
        <v>85.5</v>
      </c>
      <c r="G9" s="38">
        <v>89.666666666666671</v>
      </c>
    </row>
    <row r="10" spans="2:7" x14ac:dyDescent="0.4">
      <c r="E10" s="38"/>
      <c r="F10" s="38"/>
      <c r="G10" s="38"/>
    </row>
    <row r="11" spans="2:7" x14ac:dyDescent="0.4">
      <c r="B11" t="s">
        <v>81</v>
      </c>
      <c r="E11" s="38"/>
      <c r="F11" s="38"/>
      <c r="G11" s="38"/>
    </row>
    <row r="12" spans="2:7" x14ac:dyDescent="0.4">
      <c r="D12" t="s">
        <v>82</v>
      </c>
      <c r="E12" s="38">
        <v>94.616666666666674</v>
      </c>
      <c r="F12" s="38">
        <v>89.818181818181827</v>
      </c>
      <c r="G12" s="38">
        <v>91.511764705882342</v>
      </c>
    </row>
    <row r="13" spans="2:7" x14ac:dyDescent="0.4">
      <c r="D13" t="s">
        <v>84</v>
      </c>
      <c r="E13" s="38">
        <v>91.833333333333329</v>
      </c>
      <c r="F13" s="38">
        <v>89</v>
      </c>
      <c r="G13" s="38">
        <v>90</v>
      </c>
    </row>
    <row r="14" spans="2:7" x14ac:dyDescent="0.4">
      <c r="D14" t="s">
        <v>86</v>
      </c>
      <c r="E14" s="38">
        <v>92.333333333333329</v>
      </c>
      <c r="F14" s="38">
        <v>92.36363636363636</v>
      </c>
      <c r="G14" s="38">
        <v>92.352941176470594</v>
      </c>
    </row>
    <row r="15" spans="2:7" x14ac:dyDescent="0.4">
      <c r="E15" s="38"/>
      <c r="F15" s="38"/>
      <c r="G15" s="38"/>
    </row>
    <row r="16" spans="2:7" x14ac:dyDescent="0.4">
      <c r="B16" t="s">
        <v>83</v>
      </c>
      <c r="E16" s="38">
        <v>92.750000000000014</v>
      </c>
      <c r="F16" s="38">
        <v>89.738461538461536</v>
      </c>
      <c r="G16" s="38">
        <v>91.631428571428572</v>
      </c>
    </row>
    <row r="17" spans="2:7" x14ac:dyDescent="0.4">
      <c r="B17" t="s">
        <v>85</v>
      </c>
      <c r="E17" s="38">
        <v>89.772727272727266</v>
      </c>
      <c r="F17" s="38">
        <v>90</v>
      </c>
      <c r="G17" s="38">
        <v>89.857142857142861</v>
      </c>
    </row>
    <row r="18" spans="2:7" x14ac:dyDescent="0.4">
      <c r="B18" t="s">
        <v>87</v>
      </c>
      <c r="E18" s="38">
        <v>90.772727272727266</v>
      </c>
      <c r="F18" s="38">
        <v>91.307692307692307</v>
      </c>
      <c r="G18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I11" sqref="I11"/>
    </sheetView>
  </sheetViews>
  <sheetFormatPr defaultRowHeight="17.399999999999999" x14ac:dyDescent="0.4"/>
  <cols>
    <col min="1" max="1" width="11" bestFit="1" customWidth="1"/>
    <col min="2" max="2" width="12.5" customWidth="1"/>
  </cols>
  <sheetData>
    <row r="1" spans="1:6" x14ac:dyDescent="0.4">
      <c r="B1" t="s">
        <v>65</v>
      </c>
    </row>
    <row r="2" spans="1:6" x14ac:dyDescent="0.4">
      <c r="B2" s="13"/>
      <c r="C2" s="3" t="s">
        <v>66</v>
      </c>
      <c r="D2" s="3" t="s">
        <v>67</v>
      </c>
    </row>
    <row r="3" spans="1:6" x14ac:dyDescent="0.4">
      <c r="B3" s="3" t="s">
        <v>4</v>
      </c>
      <c r="C3" s="3">
        <v>79.3</v>
      </c>
      <c r="D3" s="14">
        <v>0.7</v>
      </c>
    </row>
    <row r="4" spans="1:6" x14ac:dyDescent="0.4">
      <c r="B4" s="3" t="s">
        <v>5</v>
      </c>
      <c r="C4" s="3">
        <v>87</v>
      </c>
      <c r="D4" s="14">
        <v>0.2</v>
      </c>
    </row>
    <row r="5" spans="1:6" x14ac:dyDescent="0.4">
      <c r="B5" s="3" t="s">
        <v>6</v>
      </c>
      <c r="C5" s="15">
        <v>97</v>
      </c>
      <c r="D5" s="14">
        <v>0.1</v>
      </c>
    </row>
    <row r="6" spans="1:6" x14ac:dyDescent="0.4">
      <c r="B6" s="16" t="s">
        <v>38</v>
      </c>
      <c r="C6" s="17">
        <f>SUMPRODUCT(C3:C5,D3:D5)</f>
        <v>82.61</v>
      </c>
      <c r="D6" s="18"/>
    </row>
    <row r="9" spans="1:6" x14ac:dyDescent="0.4">
      <c r="B9" s="19" t="s">
        <v>68</v>
      </c>
    </row>
    <row r="11" spans="1:6" x14ac:dyDescent="0.4">
      <c r="C11" t="s">
        <v>4</v>
      </c>
    </row>
    <row r="12" spans="1:6" x14ac:dyDescent="0.4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AE8EF7E3-34A3-433B-8CB1-1938C5A5F9F9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opLeftCell="A7" workbookViewId="0">
      <selection activeCell="L16" sqref="L16"/>
    </sheetView>
  </sheetViews>
  <sheetFormatPr defaultRowHeight="17.399999999999999" x14ac:dyDescent="0.4"/>
  <cols>
    <col min="2" max="2" width="15.5" customWidth="1"/>
    <col min="4" max="4" width="11" bestFit="1" customWidth="1"/>
  </cols>
  <sheetData>
    <row r="2" spans="2:5" x14ac:dyDescent="0.4">
      <c r="B2" t="s">
        <v>69</v>
      </c>
    </row>
    <row r="4" spans="2:5" x14ac:dyDescent="0.4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">
      <c r="B5" s="12" t="s">
        <v>55</v>
      </c>
      <c r="C5" s="12">
        <v>85</v>
      </c>
      <c r="D5" s="12">
        <v>87</v>
      </c>
      <c r="E5" s="12">
        <v>90</v>
      </c>
    </row>
    <row r="6" spans="2:5" x14ac:dyDescent="0.4">
      <c r="B6" s="12" t="s">
        <v>7</v>
      </c>
      <c r="C6" s="12">
        <v>87</v>
      </c>
      <c r="D6" s="12">
        <v>88</v>
      </c>
      <c r="E6" s="12">
        <v>83</v>
      </c>
    </row>
    <row r="7" spans="2:5" x14ac:dyDescent="0.4">
      <c r="B7" s="12" t="s">
        <v>19</v>
      </c>
      <c r="C7" s="12">
        <v>93</v>
      </c>
      <c r="D7" s="12">
        <v>87</v>
      </c>
      <c r="E7" s="12">
        <v>81</v>
      </c>
    </row>
    <row r="8" spans="2:5" x14ac:dyDescent="0.4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L13" sqref="L13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5.5" bestFit="1" customWidth="1"/>
    <col min="4" max="4" width="9.19921875" bestFit="1" customWidth="1"/>
    <col min="5" max="5" width="11.19921875" bestFit="1" customWidth="1"/>
    <col min="6" max="6" width="8.69921875" bestFit="1" customWidth="1"/>
    <col min="7" max="7" width="9.69921875" customWidth="1"/>
    <col min="8" max="8" width="2.3984375" customWidth="1"/>
    <col min="9" max="9" width="15.09765625" customWidth="1"/>
  </cols>
  <sheetData>
    <row r="3" spans="1:9" x14ac:dyDescent="0.4">
      <c r="A3" t="s">
        <v>52</v>
      </c>
      <c r="I3" t="s">
        <v>62</v>
      </c>
    </row>
    <row r="4" spans="1:9" x14ac:dyDescent="0.4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4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4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4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4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4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4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4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4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4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4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4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4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4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4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4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4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4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4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4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4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4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4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4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4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4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{65976DBF-1EAA-418C-90F9-2A054C625986}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5976DBF-1EAA-418C-90F9-2A054C625986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>
      <selection activeCell="J9" sqref="J9"/>
    </sheetView>
  </sheetViews>
  <sheetFormatPr defaultRowHeight="17.399999999999999" x14ac:dyDescent="0.4"/>
  <cols>
    <col min="3" max="3" width="13" bestFit="1" customWidth="1"/>
    <col min="6" max="6" width="11" bestFit="1" customWidth="1"/>
    <col min="9" max="9" width="15.8984375" customWidth="1"/>
  </cols>
  <sheetData>
    <row r="2" spans="2:7" x14ac:dyDescent="0.4">
      <c r="B2" t="s">
        <v>52</v>
      </c>
    </row>
    <row r="3" spans="2:7" x14ac:dyDescent="0.4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449580</xdr:colOff>
                <xdr:row>0</xdr:row>
                <xdr:rowOff>175260</xdr:rowOff>
              </from>
              <to>
                <xdr:col>8</xdr:col>
                <xdr:colOff>1021080</xdr:colOff>
                <xdr:row>2</xdr:row>
                <xdr:rowOff>121920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수연 안</cp:lastModifiedBy>
  <dcterms:created xsi:type="dcterms:W3CDTF">2023-08-09T00:13:15Z</dcterms:created>
  <dcterms:modified xsi:type="dcterms:W3CDTF">2025-01-14T08:19:37Z</dcterms:modified>
</cp:coreProperties>
</file>