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lack\Desktop\2025_기출문제집_컴활1급실기_학습자료_241206 update\02 최신기출유형\02회\"/>
    </mc:Choice>
  </mc:AlternateContent>
  <xr:revisionPtr revIDLastSave="0" documentId="13_ncr:1_{43575FC1-3B58-40AB-9453-047D11AF2B6C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H4" i="3" a="1"/>
  <c r="H4" i="3" s="1"/>
  <c r="H5" i="3" a="1"/>
  <c r="H5" i="3"/>
  <c r="H6" i="3" a="1"/>
  <c r="H6" i="3"/>
  <c r="H7" i="3" a="1"/>
  <c r="H7" i="3"/>
  <c r="H8" i="3" a="1"/>
  <c r="H8" i="3"/>
  <c r="H9" i="3" a="1"/>
  <c r="H9" i="3"/>
  <c r="H10" i="3" a="1"/>
  <c r="H10" i="3" s="1"/>
  <c r="H11" i="3" a="1"/>
  <c r="H11" i="3"/>
  <c r="H12" i="3" a="1"/>
  <c r="H12" i="3"/>
  <c r="H13" i="3" a="1"/>
  <c r="H13" i="3"/>
  <c r="H14" i="3" a="1"/>
  <c r="H14" i="3"/>
  <c r="H15" i="3" a="1"/>
  <c r="H15" i="3"/>
  <c r="H16" i="3" a="1"/>
  <c r="H16" i="3" s="1"/>
  <c r="H17" i="3" a="1"/>
  <c r="H17" i="3"/>
  <c r="H18" i="3" a="1"/>
  <c r="H18" i="3"/>
  <c r="H19" i="3" a="1"/>
  <c r="H19" i="3"/>
  <c r="H20" i="3" a="1"/>
  <c r="H20" i="3"/>
  <c r="H21" i="3" a="1"/>
  <c r="H21" i="3"/>
  <c r="H22" i="3" a="1"/>
  <c r="H22" i="3" s="1"/>
  <c r="H23" i="3" a="1"/>
  <c r="H23" i="3"/>
  <c r="H24" i="3" a="1"/>
  <c r="H24" i="3"/>
  <c r="H25" i="3" a="1"/>
  <c r="H25" i="3"/>
  <c r="H26" i="3" a="1"/>
  <c r="H26" i="3"/>
  <c r="H27" i="3" a="1"/>
  <c r="H27" i="3"/>
  <c r="H28" i="3" a="1"/>
  <c r="H28" i="3" s="1"/>
  <c r="H29" i="3" a="1"/>
  <c r="H29" i="3"/>
  <c r="H30" i="3" a="1"/>
  <c r="H30" i="3"/>
  <c r="H31" i="3" a="1"/>
  <c r="H31" i="3"/>
  <c r="H32" i="3" a="1"/>
  <c r="H32" i="3" s="1"/>
  <c r="H33" i="3" a="1"/>
  <c r="H33" i="3"/>
  <c r="H34" i="3" a="1"/>
  <c r="H34" i="3" s="1"/>
  <c r="H3" i="3" a="1"/>
  <c r="H3" i="3"/>
  <c r="B30" i="1" a="1"/>
  <c r="B30" i="1" s="1"/>
  <c r="C39" i="3" a="1"/>
  <c r="C39" i="3" s="1"/>
  <c r="C38" i="3" a="1"/>
  <c r="C38" i="3" s="1"/>
  <c r="B39" i="3" a="1"/>
  <c r="B39" i="3" s="1"/>
  <c r="B38" i="3" a="1"/>
  <c r="B38" i="3" s="1"/>
  <c r="K1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3" i="3" a="1"/>
  <c r="J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86842A-62EB-4D20-B4C8-E60C8335C1C1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<sst xmlns="http://schemas.openxmlformats.org/spreadsheetml/2006/main" count="402" uniqueCount="88">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</sst>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4">
    <dxf>
      <numFmt numFmtId="176" formatCode="0.0_ "/>
    </dxf>
    <dxf>
      <numFmt numFmtId="176" formatCode="0.0_ "/>
    </dxf>
    <dxf>
      <numFmt numFmtId="176" formatCode="0.0_ 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EFC1420-4B26-18ED-9C38-D395DB0614EA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6C5D4DC4-CFCC-1CAE-8542-6F0F5086EA48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창식" refreshedDate="45666.50875335648" backgroundQuery="1" createdVersion="8" refreshedVersion="8" minRefreshableVersion="3" recordCount="35" xr:uid="{BC1EF246-F17A-461B-94F6-4E463DB0F2E1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17150C-72A1-4899-8C4F-CF70D5BE43D8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 defaultSubtotal="0">
      <items count="4">
        <item x="3"/>
        <item x="0"/>
        <item x="2"/>
        <item x="1"/>
      </items>
    </pivotField>
    <pivotField axis="axisPage" compact="0" showAll="0" insertBlankRow="1" defaultSubtotal="0">
      <items count="3">
        <item x="1"/>
        <item x="0"/>
        <item x="2"/>
      </items>
    </pivotField>
    <pivotField axis="axisCol" compact="0" showAll="0" insertBlankRow="1" defaultSubtotal="0">
      <items count="2">
        <item x="0"/>
        <item x="1"/>
      </items>
    </pivotField>
    <pivotField dataField="1" compact="0" showAll="0" insertBlankRow="1" defaultSubtotal="0"/>
    <pivotField dataField="1" compact="0" showAll="0" insertBlankRow="1" defaultSubtotal="0"/>
    <pivotField dataField="1" compact="0" showAll="0" insertBlankRow="1" defaultSubtotal="0"/>
    <pivotField compact="0" showAll="0" insertBlankRow="1" defaultSubtotal="0"/>
    <pivotField axis="axisRow" compact="0" showAll="0" insertBlankRow="1" defaultSubtotal="0">
      <items count="2">
        <item n="탐구형 학과" sd="0" x="0"/>
        <item n="예술 · 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2"/>
    <dataField name="평균 : 어학테스트" fld="4" subtotal="average" baseField="0" baseItem="2"/>
    <dataField name="평균 : 면접" fld="5" subtotal="average" baseField="0" baseItem="2"/>
  </dataFields>
  <formats count="1">
    <format dxfId="2">
      <pivotArea outline="0" collapsedLevelsAreSubtotals="1" fieldPosition="0"/>
    </format>
  </format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K30"/>
  <sheetViews>
    <sheetView topLeftCell="A14" workbookViewId="0">
      <selection activeCell="B30" sqref="B30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11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1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11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11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11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11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11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11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11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  <c r="K10" t="b">
        <f>AND($E3="남",LARGE($H$3:$H$27,10)&lt;=$H3)</f>
        <v>1</v>
      </c>
    </row>
    <row r="11" spans="2:11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11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11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11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11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11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 cm="1">
        <f t="array" ref="B30">AND(OR(B3="문예창작과",B3="문헌정보학과"),COUNTIF($B$3:$H$27,E3:G3)&gt;=80)</f>
        <v>0</v>
      </c>
    </row>
  </sheetData>
  <phoneticPr fontId="1" type="noConversion"/>
  <conditionalFormatting sqref="B3:H27">
    <cfRule type="expression" dxfId="3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2:I28"/>
  <sheetViews>
    <sheetView workbookViewId="0">
      <selection activeCell="K6" sqref="K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workbookViewId="0">
      <selection activeCell="I3" sqref="I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SUMPRODUCT($E3*0.7,$F3*0.2,$G3*0.1)</f>
        <v>9368.9778000000024</v>
      </c>
      <c r="I3" s="3" t="str">
        <f>REPT("★",QUOTIENT(N11,79))</f>
        <v/>
      </c>
      <c r="J3" s="3" t="str" cm="1">
        <f t="array" ref="J3">fn비고(E3, F3, G3, H3)</f>
        <v xml:space="preserve"> 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SUMPRODUCT($E4*0.7,$F4*0.2,$G4*0.1)</f>
        <v>9346.1760000000031</v>
      </c>
      <c r="I4" s="3"/>
      <c r="J4" s="3"/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SUMPRODUCT($E5*0.7,$F5*0.2,$G5*0.1)</f>
        <v>5009.5248000000001</v>
      </c>
      <c r="I5" s="3"/>
      <c r="J5" s="3"/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SUMPRODUCT($E6*0.7,$F6*0.2,$G6*0.1)</f>
        <v>8755.0848000000005</v>
      </c>
      <c r="I6" s="3"/>
      <c r="J6" s="3"/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SUMPRODUCT($E7*0.7,$F7*0.2,$G7*0.1)</f>
        <v>12864.159000000001</v>
      </c>
      <c r="I7" s="3"/>
      <c r="J7" s="3"/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SUMPRODUCT($E8*0.7,$F8*0.2,$G8*0.1)</f>
        <v>8810.9839999999986</v>
      </c>
      <c r="I8" s="3"/>
      <c r="J8" s="3"/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SUMPRODUCT($E9*0.7,$F9*0.2,$G9*0.1)</f>
        <v>10592.243200000003</v>
      </c>
      <c r="I9" s="3"/>
      <c r="J9" s="3"/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SUMPRODUCT($E10*0.7,$F10*0.2,$G10*0.1)</f>
        <v>5036.5952000000007</v>
      </c>
      <c r="I10" s="3"/>
      <c r="J10" s="3"/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SUMPRODUCT($E11*0.7,$F11*0.2,$G11*0.1)</f>
        <v>8610.8736000000008</v>
      </c>
      <c r="I11" s="3"/>
      <c r="J11" s="3"/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SUMPRODUCT($E12*0.7,$F12*0.2,$G12*0.1)</f>
        <v>12684.806400000003</v>
      </c>
      <c r="I12" s="3"/>
      <c r="J12" s="3"/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SUMPRODUCT($E13*0.7,$F13*0.2,$G13*0.1)</f>
        <v>9556.7472000000016</v>
      </c>
      <c r="I13" s="3"/>
      <c r="J13" s="3"/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SUMPRODUCT($E14*0.7,$F14*0.2,$G14*0.1)</f>
        <v>10228.764000000003</v>
      </c>
      <c r="I14" s="3"/>
      <c r="J14" s="3"/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SUMPRODUCT($E15*0.7,$F15*0.2,$G15*0.1)</f>
        <v>10422.720000000001</v>
      </c>
      <c r="I15" s="3"/>
      <c r="J15" s="3"/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SUMPRODUCT($E16*0.7,$F16*0.2,$G16*0.1)</f>
        <v>4576.264000000001</v>
      </c>
      <c r="I16" s="3"/>
      <c r="J16" s="3"/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SUMPRODUCT($E17*0.7,$F17*0.2,$G17*0.1)</f>
        <v>9698.7072000000007</v>
      </c>
      <c r="I17" s="3"/>
      <c r="J17" s="3"/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SUMPRODUCT($E18*0.7,$F18*0.2,$G18*0.1)</f>
        <v>9746.8644000000004</v>
      </c>
      <c r="I18" s="3"/>
      <c r="J18" s="3"/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SUMPRODUCT($E19*0.7,$F19*0.2,$G19*0.1)</f>
        <v>6148.7999999999993</v>
      </c>
      <c r="I19" s="3"/>
      <c r="J19" s="3"/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SUMPRODUCT($E20*0.7,$F20*0.2,$G20*0.1)</f>
        <v>10795.743</v>
      </c>
      <c r="I20" s="3"/>
      <c r="J20" s="3"/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SUMPRODUCT($E21*0.7,$F21*0.2,$G21*0.1)</f>
        <v>6277.3199999999988</v>
      </c>
      <c r="I21" s="3"/>
      <c r="J21" s="3"/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SUMPRODUCT($E22*0.7,$F22*0.2,$G22*0.1)</f>
        <v>9775.1472000000012</v>
      </c>
      <c r="I22" s="3"/>
      <c r="J22" s="3"/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SUMPRODUCT($E23*0.7,$F23*0.2,$G23*0.1)</f>
        <v>11529.827399999998</v>
      </c>
      <c r="I23" s="3"/>
      <c r="J23" s="3"/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SUMPRODUCT($E24*0.7,$F24*0.2,$G24*0.1)</f>
        <v>11776.699199999999</v>
      </c>
      <c r="I24" s="3"/>
      <c r="J24" s="3"/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SUMPRODUCT($E25*0.7,$F25*0.2,$G25*0.1)</f>
        <v>9078.4512000000013</v>
      </c>
      <c r="I25" s="3"/>
      <c r="J25" s="3"/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SUMPRODUCT($E26*0.7,$F26*0.2,$G26*0.1)</f>
        <v>6941.771200000001</v>
      </c>
      <c r="I26" s="3"/>
      <c r="J26" s="3"/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SUMPRODUCT($E27*0.7,$F27*0.2,$G27*0.1)</f>
        <v>5072.76</v>
      </c>
      <c r="I27" s="3"/>
      <c r="J27" s="3"/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SUMPRODUCT($E28*0.7,$F28*0.2,$G28*0.1)</f>
        <v>11138.624000000002</v>
      </c>
      <c r="I28" s="3"/>
      <c r="J28" s="3"/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SUMPRODUCT($E29*0.7,$F29*0.2,$G29*0.1)</f>
        <v>9920.0640000000003</v>
      </c>
      <c r="I29" s="3"/>
      <c r="J29" s="3"/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SUMPRODUCT($E30*0.7,$F30*0.2,$G30*0.1)</f>
        <v>10021.704000000002</v>
      </c>
      <c r="I30" s="3"/>
      <c r="J30" s="3"/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SUMPRODUCT($E31*0.7,$F31*0.2,$G31*0.1)</f>
        <v>11284.436800000001</v>
      </c>
      <c r="I31" s="3"/>
      <c r="J31" s="3"/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SUMPRODUCT($E32*0.7,$F32*0.2,$G32*0.1)</f>
        <v>8442.84</v>
      </c>
      <c r="I32" s="3"/>
      <c r="J32" s="3"/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SUMPRODUCT($E33*0.7,$F33*0.2,$G33*0.1)</f>
        <v>7466.536000000001</v>
      </c>
      <c r="I33" s="3"/>
      <c r="J33" s="3"/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SUMPRODUCT($E34*0.7,$F34*0.2,$G34*0.1)</f>
        <v>11454.534</v>
      </c>
      <c r="I34" s="3"/>
      <c r="J34" s="3"/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SUM(IF(($D$3:$D$34=$A38),1))&amp;"명"</f>
        <v>20명</v>
      </c>
      <c r="C38" s="12" cm="1">
        <f t="array" ref="C38">AVERAGE(IF(($D$3:$D$34=$A38)*(IFERROR(FIND("정보",A3),FALSE)),$G$3:$G$34))</f>
        <v>86.6</v>
      </c>
    </row>
    <row r="39" spans="1:10" x14ac:dyDescent="0.4">
      <c r="A39" s="3" t="s">
        <v>11</v>
      </c>
      <c r="B39" s="3" t="str">
        <f t="array" ref="B39">SUM(IF(($D$3:$D$34=$A39),1))&amp;"명"</f>
        <v>12명</v>
      </c>
      <c r="C39" s="12" cm="1">
        <f t="array" ref="C39">AVERAGE(IF(($D$3:$D$34=$A39)*(IFERROR(FIND("정보",A4),FALSE)),$G$3:$G$34))</f>
        <v>85.916666666666671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B11" sqref="B11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8" width="10.296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87</v>
      </c>
      <c r="E11" s="38"/>
      <c r="F11" s="38"/>
      <c r="G11" s="38"/>
    </row>
    <row r="12" spans="2:7" x14ac:dyDescent="0.4">
      <c r="D12" t="s">
        <v>81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83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85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82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84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86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2" sqref="H12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8BEC6DDB-E880-45C1-A41A-892EDBA2ED8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M15" sqref="M15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14" sqref="J14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{638FE048-D54D-4CB0-BDB3-FACBE52D526C}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8FE048-D54D-4CB0-BDB3-FACBE52D526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김창식</cp:lastModifiedBy>
  <cp:lastPrinted>2025-01-09T03:10:39Z</cp:lastPrinted>
  <dcterms:created xsi:type="dcterms:W3CDTF">2023-08-09T00:13:15Z</dcterms:created>
  <dcterms:modified xsi:type="dcterms:W3CDTF">2025-01-09T03:51:53Z</dcterms:modified>
</cp:coreProperties>
</file>