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기출\02 최신기출유형\02회\"/>
    </mc:Choice>
  </mc:AlternateContent>
  <xr:revisionPtr revIDLastSave="0" documentId="13_ncr:1_{9FCFB8D7-8F88-4718-B559-6454F08C45B0}" xr6:coauthVersionLast="47" xr6:coauthVersionMax="47" xr10:uidLastSave="{00000000-0000-0000-0000-000000000000}"/>
  <bookViews>
    <workbookView xWindow="7812" yWindow="0" windowWidth="15324" windowHeight="12336" firstSheet="6" activeTab="7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7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9" i="3" l="1" a="1"/>
  <c r="C39" i="3" s="1"/>
  <c r="C38" i="3" a="1"/>
  <c r="C38" i="3" s="1"/>
  <c r="B39" i="3" a="1"/>
  <c r="B39" i="3" s="1"/>
  <c r="B38" i="3" a="1"/>
  <c r="B38" i="3" s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B30" i="1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C6" i="5"/>
  <c r="B12" i="5" s="1"/>
  <c r="J17" i="3" a="1"/>
  <c r="J6" i="3" a="1"/>
  <c r="J10" i="3" a="1"/>
  <c r="J14" i="3" a="1"/>
  <c r="J18" i="3" a="1"/>
  <c r="J22" i="3" a="1"/>
  <c r="J26" i="3" a="1"/>
  <c r="J30" i="3" a="1"/>
  <c r="J34" i="3" a="1"/>
  <c r="J13" i="3" a="1"/>
  <c r="J21" i="3" a="1"/>
  <c r="J33" i="3" a="1"/>
  <c r="J11" i="3" a="1"/>
  <c r="J15" i="3" a="1"/>
  <c r="J27" i="3" a="1"/>
  <c r="J8" i="3" a="1"/>
  <c r="J16" i="3" a="1"/>
  <c r="J24" i="3" a="1"/>
  <c r="J32" i="3" a="1"/>
  <c r="J5" i="3" a="1"/>
  <c r="J25" i="3" a="1"/>
  <c r="J7" i="3" a="1"/>
  <c r="J19" i="3" a="1"/>
  <c r="J23" i="3" a="1"/>
  <c r="J31" i="3" a="1"/>
  <c r="J4" i="3" a="1"/>
  <c r="J12" i="3" a="1"/>
  <c r="J20" i="3" a="1"/>
  <c r="J28" i="3" a="1"/>
  <c r="J9" i="3" a="1"/>
  <c r="J29" i="3" a="1"/>
  <c r="J3" i="3" a="1"/>
  <c r="J29" i="3" l="1"/>
  <c r="J9" i="3"/>
  <c r="J28" i="3"/>
  <c r="J20" i="3"/>
  <c r="J12" i="3"/>
  <c r="J4" i="3"/>
  <c r="J31" i="3"/>
  <c r="J23" i="3"/>
  <c r="J19" i="3"/>
  <c r="J7" i="3"/>
  <c r="J25" i="3"/>
  <c r="J5" i="3"/>
  <c r="J32" i="3"/>
  <c r="J24" i="3"/>
  <c r="J16" i="3"/>
  <c r="J8" i="3"/>
  <c r="J27" i="3"/>
  <c r="J15" i="3"/>
  <c r="J11" i="3"/>
  <c r="J33" i="3"/>
  <c r="J21" i="3"/>
  <c r="J13" i="3"/>
  <c r="J34" i="3"/>
  <c r="J30" i="3"/>
  <c r="J26" i="3"/>
  <c r="J22" i="3"/>
  <c r="J18" i="3"/>
  <c r="J14" i="3"/>
  <c r="J10" i="3"/>
  <c r="J6" i="3"/>
  <c r="J17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6D5A9B-A45B-41C7-90FD-026EEF31599E}" keepAlive="1" name="쿼리 - 문과계열" description="통합 문서의 '문과계열' 쿼리에 대한 연결입니다." type="5" refreshedVersion="8" background="1">
    <dbPr connection="Provider=Microsoft.Mashup.OleDb.1;Data Source=$Workbook$;Location=문과계열;Extended Properties=&quot;&quot;" command="SELECT * FROM [문과계열]"/>
  </connection>
  <connection id="2" xr16:uid="{65D3B6A5-8083-4367-9B65-3D9D6E86652B}" keepAlive="1" name="쿼리 - 문과계열 (2)" description="통합 문서의 '문과계열 (2)' 쿼리에 대한 연결입니다." type="5" refreshedVersion="8" background="1">
    <dbPr connection="Provider=Microsoft.Mashup.OleDb.1;Data Source=$Workbook$;Location=&quot;문과계열 (2)&quot;;Extended Properties=&quot;&quot;" command="SELECT * FROM [문과계열 (2)]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<sst xmlns="http://schemas.openxmlformats.org/spreadsheetml/2006/main" count="436" uniqueCount="88">
  <si>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</si>
  <si>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</si>
  <si>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</si>
  <si>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</si>
  <si>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</si>
  <si>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</si>
  <si>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</si>
  <si>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</si>
  <si>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</si>
  <si>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</si>
  <si>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</si>
  <si>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</si>
  <si>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</si>
  <si>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</si>
  <si>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</si>
  <si>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</si>
  <si>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</si>
  <si>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</si>
  <si>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</si>
  <si>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</si>
  <si>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</si>
  <si>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</si>
  <si>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</si>
  <si>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</si>
  <si>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</si>
  <si>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</si>
  <si>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</si>
  <si>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</si>
  <si>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</si>
  <si>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</si>
  <si>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</si>
  <si>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</si>
  <si>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</si>
  <si>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</si>
  <si>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</si>
  <si>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</si>
  <si>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</si>
  <si>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</si>
  <si>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</si>
  <si>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</si>
  <si>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</si>
  <si>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</si>
  <si>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</si>
  <si>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</si>
  <si>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</si>
  <si>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</si>
  <si>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</si>
  <si>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</si>
  <si>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</si>
  <si>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</si>
  <si>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</si>
  <si>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</si>
  <si>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</si>
  <si>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</si>
  <si>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</si>
  <si>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</si>
  <si>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</si>
  <si>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</si>
  <si>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</si>
  <si>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</si>
  <si>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</si>
  <si>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</si>
  <si>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</si>
  <si>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</si>
  <si>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</si>
  <si>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</si>
  <si>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</si>
  <si>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</si>
  <si>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</si>
  <si>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</si>
  <si>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</si>
  <si>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</si>
  <si>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</si>
  <si>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</si>
  <si>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</si>
  <si>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</si>
  <si>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</si>
  <si>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</si>
  <si>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합계 : 학과성적</t>
  </si>
  <si>
    <t>합계 : 어학테스트</t>
  </si>
  <si>
    <t>합계 : 면접</t>
  </si>
  <si>
    <t>값</t>
  </si>
  <si>
    <t>학과명2</t>
  </si>
  <si>
    <t>탐구형 학과</t>
  </si>
  <si>
    <t>예술∙관습형 학과</t>
  </si>
  <si>
    <t>전체 합계 : 학과성적</t>
  </si>
  <si>
    <t>전체 합계 : 어학테스트</t>
  </si>
  <si>
    <t>전체 합계 : 면접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</si>
</sst>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[Red][&gt;=95]&quot;A+&quot;\(0.0\);[Black][&gt;=90]&quot;A&quot;;&quot;&quot;;[Blue]@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0" borderId="4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4" fillId="0" borderId="8" xfId="1" applyFont="1" applyBorder="1" applyAlignment="1">
      <alignment horizontal="center" wrapText="1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177" fontId="4" fillId="0" borderId="15" xfId="1" applyNumberFormat="1" applyFont="1" applyBorder="1" applyAlignment="1">
      <alignment horizontal="center" wrapText="1"/>
    </xf>
    <xf numFmtId="177" fontId="4" fillId="0" borderId="18" xfId="1" applyNumberFormat="1" applyFont="1" applyBorder="1" applyAlignment="1">
      <alignment horizontal="center" wrapText="1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177" fontId="4" fillId="0" borderId="16" xfId="1" applyNumberFormat="1" applyFont="1" applyBorder="1" applyAlignment="1">
      <alignment horizontal="center" wrapText="1"/>
    </xf>
    <xf numFmtId="177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>
              <a:outerShdw blurRad="50800" dist="25400" dir="5400000" algn="ctr" rotWithShape="0">
                <a:srgbClr val="000000">
                  <a:alpha val="43137"/>
                </a:srgbClr>
              </a:outerShdw>
            </a:effectLst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chemeClr val="tx1"/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legendEntry>
        <c:idx val="4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alpha val="98000"/>
        </a:schemeClr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4" name="사각형: 빗면 3">
          <a:extLst>
            <a:ext uri="{FF2B5EF4-FFF2-40B4-BE49-F238E27FC236}">
              <a16:creationId xmlns:a16="http://schemas.microsoft.com/office/drawing/2014/main" id="{7543D056-C98A-722A-336B-E546263FF07F}"/>
            </a:ext>
          </a:extLst>
        </xdr:cNvPr>
        <xdr:cNvSpPr/>
      </xdr:nvSpPr>
      <xdr:spPr>
        <a:xfrm>
          <a:off x="3524250" y="217714"/>
          <a:ext cx="666750" cy="435429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5" name="사각형: 빗면 4">
          <a:extLst>
            <a:ext uri="{FF2B5EF4-FFF2-40B4-BE49-F238E27FC236}">
              <a16:creationId xmlns:a16="http://schemas.microsoft.com/office/drawing/2014/main" id="{6E893491-A886-7D8F-318D-CBCFA487E34D}"/>
            </a:ext>
          </a:extLst>
        </xdr:cNvPr>
        <xdr:cNvSpPr/>
      </xdr:nvSpPr>
      <xdr:spPr>
        <a:xfrm>
          <a:off x="4191000" y="217714"/>
          <a:ext cx="734786" cy="435429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449580</xdr:colOff>
          <xdr:row>0</xdr:row>
          <xdr:rowOff>175260</xdr:rowOff>
        </xdr:from>
        <xdr:to>
          <xdr:col>8</xdr:col>
          <xdr:colOff>1021080</xdr:colOff>
          <xdr:row>2</xdr:row>
          <xdr:rowOff>121920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62.995277662034" backgroundQuery="1" createdVersion="8" refreshedVersion="8" minRefreshableVersion="3" recordCount="35" xr:uid="{F99BBFEF-A1D8-4988-8779-A6C8A06BF3B1}">
  <cacheSource type="external" connectionId="2"/>
  <cacheFields count="8">
    <cacheField name="학과명" numFmtId="0">
      <sharedItems count="4">
        <s v="중국어과"/>
        <s v="문헌정보학과"/>
        <s v="문예창작과"/>
        <s v="국어국문학과"/>
      </sharedItems>
      <fieldGroup par="7"/>
    </cacheField>
    <cacheField name="학년" numFmtId="0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>
      <sharedItems count="2">
        <s v="남"/>
        <s v="여"/>
      </sharedItems>
    </cacheField>
    <cacheField name="학과성적" numFmtId="0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0"/>
          <x v="1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A869CA0-BB89-4F3F-8CA3-21C14E791AE8}" name="피벗 테이블2" cacheId="7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>
  <location ref="B4:G16" firstHeaderRow="1" firstDataRow="2" firstDataCol="3" rowPageCount="1" colPageCount="1"/>
  <pivotFields count="8">
    <pivotField axis="axisRow" compact="0" showAll="0">
      <items count="5">
        <item x="3"/>
        <item x="2"/>
        <item x="1"/>
        <item x="0"/>
        <item t="default"/>
      </items>
    </pivotField>
    <pivotField axis="axisPage" compact="0" showAll="0">
      <items count="4">
        <item x="1"/>
        <item x="0"/>
        <item x="2"/>
        <item t="default"/>
      </items>
    </pivotField>
    <pivotField axis="axisCol" compact="0" showAll="0">
      <items count="3">
        <item x="0"/>
        <item x="1"/>
        <item t="default"/>
      </items>
    </pivotField>
    <pivotField dataField="1" compact="0" showAll="0"/>
    <pivotField dataField="1" compact="0" showAll="0"/>
    <pivotField dataField="1" compact="0" showAll="0"/>
    <pivotField compact="0" showAll="0"/>
    <pivotField axis="axisRow" compact="0" showAll="0">
      <items count="3">
        <item n="탐구형 학과" sd="0" x="0"/>
        <item n="예술∙관습형 학과" sd="0" x="1"/>
        <item t="default" sd="0"/>
      </items>
    </pivotField>
  </pivotFields>
  <rowFields count="3">
    <field x="7"/>
    <field x="0"/>
    <field x="-2"/>
  </rowFields>
  <rowItems count="11">
    <i>
      <x/>
    </i>
    <i r="2">
      <x/>
    </i>
    <i r="2" i="1">
      <x v="1"/>
    </i>
    <i r="2" i="2">
      <x v="2"/>
    </i>
    <i>
      <x v="1"/>
    </i>
    <i r="2">
      <x/>
    </i>
    <i r="2" i="1">
      <x v="1"/>
    </i>
    <i r="2" i="2">
      <x v="2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합계 : 학과성적" fld="3" baseField="7" baseItem="0" numFmtId="176"/>
    <dataField name="합계 : 어학테스트" fld="4" baseField="7" baseItem="0" numFmtId="176"/>
    <dataField name="합계 : 면접" fld="5" baseField="0" baseItem="0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zoomScale="66" zoomScaleNormal="66" workbookViewId="0">
      <selection activeCell="B3" sqref="B3:H27"/>
    </sheetView>
  </sheetViews>
  <sheetFormatPr defaultRowHeight="17.399999999999999" x14ac:dyDescent="0.4"/>
  <cols>
    <col min="1" max="1" width="2.8984375" customWidth="1"/>
    <col min="2" max="2" width="13" bestFit="1" customWidth="1"/>
    <col min="3" max="3" width="7.09765625" bestFit="1" customWidth="1"/>
    <col min="4" max="4" width="4.69921875" customWidth="1"/>
    <col min="5" max="5" width="5.09765625" customWidth="1"/>
    <col min="7" max="7" width="11" bestFit="1" customWidth="1"/>
    <col min="8" max="8" width="5.69921875" customWidth="1"/>
  </cols>
  <sheetData>
    <row r="2" spans="2:8" x14ac:dyDescent="0.4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4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4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4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4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4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4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4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4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4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4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4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4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4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4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4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4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4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4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4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4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4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4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4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4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4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4">
      <c r="B29" s="30" t="s">
        <v>75</v>
      </c>
    </row>
    <row r="30" spans="2:8" x14ac:dyDescent="0.4">
      <c r="B30" t="b">
        <f>AND(OR(B3="문예창작과",B3="문헌정보학과"),COUNTIF(F3:H3,"&gt;=80")=3)</f>
        <v>1</v>
      </c>
    </row>
    <row r="32" spans="2:8" x14ac:dyDescent="0.4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4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4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4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4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4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4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4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4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4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AND($E3="남",$H3&gt;=LARGE($H$3:$H$27,10))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62" workbookViewId="0">
      <selection activeCell="I28" sqref="I28"/>
    </sheetView>
  </sheetViews>
  <sheetFormatPr defaultRowHeight="17.399999999999999" x14ac:dyDescent="0.4"/>
  <cols>
    <col min="1" max="1" width="4.19921875" customWidth="1"/>
    <col min="2" max="2" width="13" bestFit="1" customWidth="1"/>
    <col min="3" max="5" width="7.3984375" customWidth="1"/>
    <col min="6" max="6" width="10.19921875" customWidth="1"/>
    <col min="7" max="7" width="12.09765625" customWidth="1"/>
    <col min="8" max="8" width="7.3984375" customWidth="1"/>
    <col min="9" max="9" width="8.3984375" customWidth="1"/>
  </cols>
  <sheetData>
    <row r="2" spans="2:9" x14ac:dyDescent="0.4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4">
      <c r="B3" s="7" t="s">
        <v>19</v>
      </c>
      <c r="C3" s="7" t="s">
        <v>21</v>
      </c>
      <c r="D3" s="7">
        <v>3</v>
      </c>
      <c r="E3" s="7" t="s">
        <v>9</v>
      </c>
      <c r="F3" s="31">
        <v>79.3</v>
      </c>
      <c r="G3" s="31">
        <v>78</v>
      </c>
      <c r="H3" s="31">
        <v>69</v>
      </c>
      <c r="I3" s="32">
        <v>75.95</v>
      </c>
    </row>
    <row r="4" spans="2:9" x14ac:dyDescent="0.4">
      <c r="B4" s="8" t="s">
        <v>19</v>
      </c>
      <c r="C4" s="8" t="s">
        <v>39</v>
      </c>
      <c r="D4" s="8">
        <v>2</v>
      </c>
      <c r="E4" s="8" t="s">
        <v>11</v>
      </c>
      <c r="F4" s="33">
        <v>97.3</v>
      </c>
      <c r="G4" s="33">
        <v>62</v>
      </c>
      <c r="H4" s="33">
        <v>77</v>
      </c>
      <c r="I4" s="34">
        <v>84.15</v>
      </c>
    </row>
    <row r="5" spans="2:9" x14ac:dyDescent="0.4">
      <c r="B5" s="8" t="s">
        <v>7</v>
      </c>
      <c r="C5" s="8" t="s">
        <v>16</v>
      </c>
      <c r="D5" s="8">
        <v>4</v>
      </c>
      <c r="E5" s="8" t="s">
        <v>9</v>
      </c>
      <c r="F5" s="33">
        <v>81.099999999999994</v>
      </c>
      <c r="G5" s="33">
        <v>82</v>
      </c>
      <c r="H5" s="33">
        <v>82</v>
      </c>
      <c r="I5" s="34">
        <v>81.55</v>
      </c>
    </row>
    <row r="6" spans="2:9" x14ac:dyDescent="0.4">
      <c r="B6" s="8" t="s">
        <v>12</v>
      </c>
      <c r="C6" s="8" t="s">
        <v>17</v>
      </c>
      <c r="D6" s="8">
        <v>3</v>
      </c>
      <c r="E6" s="8" t="s">
        <v>9</v>
      </c>
      <c r="F6" s="33">
        <v>81.099999999999994</v>
      </c>
      <c r="G6" s="33">
        <v>87</v>
      </c>
      <c r="H6" s="33">
        <v>82</v>
      </c>
      <c r="I6" s="34">
        <v>82.55</v>
      </c>
    </row>
    <row r="7" spans="2:9" x14ac:dyDescent="0.4">
      <c r="B7" s="8" t="s">
        <v>22</v>
      </c>
      <c r="C7" s="8" t="s">
        <v>23</v>
      </c>
      <c r="D7" s="8">
        <v>4</v>
      </c>
      <c r="E7" s="8" t="s">
        <v>9</v>
      </c>
      <c r="F7" s="33">
        <v>72.8</v>
      </c>
      <c r="G7" s="33">
        <v>98</v>
      </c>
      <c r="H7" s="33">
        <v>80</v>
      </c>
      <c r="I7" s="34">
        <v>80</v>
      </c>
    </row>
    <row r="8" spans="2:9" x14ac:dyDescent="0.4">
      <c r="B8" s="8" t="s">
        <v>7</v>
      </c>
      <c r="C8" s="8" t="s">
        <v>24</v>
      </c>
      <c r="D8" s="8">
        <v>2</v>
      </c>
      <c r="E8" s="8" t="s">
        <v>11</v>
      </c>
      <c r="F8" s="33">
        <v>72.8</v>
      </c>
      <c r="G8" s="33">
        <v>99</v>
      </c>
      <c r="H8" s="33">
        <v>80</v>
      </c>
      <c r="I8" s="34">
        <v>80.2</v>
      </c>
    </row>
    <row r="9" spans="2:9" x14ac:dyDescent="0.4">
      <c r="B9" s="8" t="s">
        <v>22</v>
      </c>
      <c r="C9" s="8" t="s">
        <v>40</v>
      </c>
      <c r="D9" s="8">
        <v>3</v>
      </c>
      <c r="E9" s="8" t="s">
        <v>9</v>
      </c>
      <c r="F9" s="33">
        <v>93.3</v>
      </c>
      <c r="G9" s="33">
        <v>70</v>
      </c>
      <c r="H9" s="33">
        <v>91</v>
      </c>
      <c r="I9" s="34">
        <v>87.95</v>
      </c>
    </row>
    <row r="10" spans="2:9" x14ac:dyDescent="0.4">
      <c r="B10" s="8" t="s">
        <v>7</v>
      </c>
      <c r="C10" s="8" t="s">
        <v>41</v>
      </c>
      <c r="D10" s="8">
        <v>2</v>
      </c>
      <c r="E10" s="8" t="s">
        <v>11</v>
      </c>
      <c r="F10" s="33">
        <v>69.099999999999994</v>
      </c>
      <c r="G10" s="33">
        <v>94</v>
      </c>
      <c r="H10" s="33">
        <v>92</v>
      </c>
      <c r="I10" s="34">
        <v>80.95</v>
      </c>
    </row>
    <row r="11" spans="2:9" x14ac:dyDescent="0.4">
      <c r="B11" s="8" t="s">
        <v>12</v>
      </c>
      <c r="C11" s="8" t="s">
        <v>42</v>
      </c>
      <c r="D11" s="8">
        <v>3</v>
      </c>
      <c r="E11" s="8" t="s">
        <v>9</v>
      </c>
      <c r="F11" s="33">
        <v>88.4</v>
      </c>
      <c r="G11" s="33">
        <v>94</v>
      </c>
      <c r="H11" s="33">
        <v>97</v>
      </c>
      <c r="I11" s="34">
        <v>92.1</v>
      </c>
    </row>
    <row r="12" spans="2:9" x14ac:dyDescent="0.4">
      <c r="B12" s="8" t="s">
        <v>22</v>
      </c>
      <c r="C12" s="8" t="s">
        <v>43</v>
      </c>
      <c r="D12" s="8">
        <v>2</v>
      </c>
      <c r="E12" s="8" t="s">
        <v>9</v>
      </c>
      <c r="F12" s="33">
        <v>86.6</v>
      </c>
      <c r="G12" s="33">
        <v>78</v>
      </c>
      <c r="H12" s="33">
        <v>96</v>
      </c>
      <c r="I12" s="34">
        <v>87.7</v>
      </c>
    </row>
    <row r="13" spans="2:9" x14ac:dyDescent="0.4">
      <c r="B13" s="8" t="s">
        <v>7</v>
      </c>
      <c r="C13" s="8" t="s">
        <v>14</v>
      </c>
      <c r="D13" s="8">
        <v>3</v>
      </c>
      <c r="E13" s="8" t="s">
        <v>11</v>
      </c>
      <c r="F13" s="33">
        <v>97.3</v>
      </c>
      <c r="G13" s="33">
        <v>98</v>
      </c>
      <c r="H13" s="33">
        <v>82</v>
      </c>
      <c r="I13" s="34">
        <v>92.85</v>
      </c>
    </row>
    <row r="14" spans="2:9" x14ac:dyDescent="0.4">
      <c r="B14" s="8" t="s">
        <v>12</v>
      </c>
      <c r="C14" s="8" t="s">
        <v>15</v>
      </c>
      <c r="D14" s="8">
        <v>2</v>
      </c>
      <c r="E14" s="8" t="s">
        <v>11</v>
      </c>
      <c r="F14" s="33">
        <v>91.5</v>
      </c>
      <c r="G14" s="33">
        <v>98</v>
      </c>
      <c r="H14" s="33">
        <v>88</v>
      </c>
      <c r="I14" s="34">
        <v>91.75</v>
      </c>
    </row>
    <row r="15" spans="2:9" x14ac:dyDescent="0.4">
      <c r="B15" s="8" t="s">
        <v>22</v>
      </c>
      <c r="C15" s="8" t="s">
        <v>27</v>
      </c>
      <c r="D15" s="8">
        <v>2</v>
      </c>
      <c r="E15" s="8" t="s">
        <v>9</v>
      </c>
      <c r="F15" s="33">
        <v>94</v>
      </c>
      <c r="G15" s="33">
        <v>92</v>
      </c>
      <c r="H15" s="33">
        <v>92</v>
      </c>
      <c r="I15" s="34">
        <v>93</v>
      </c>
    </row>
    <row r="16" spans="2:9" x14ac:dyDescent="0.4">
      <c r="B16" s="8" t="s">
        <v>19</v>
      </c>
      <c r="C16" s="8" t="s">
        <v>28</v>
      </c>
      <c r="D16" s="8">
        <v>2</v>
      </c>
      <c r="E16" s="8" t="s">
        <v>9</v>
      </c>
      <c r="F16" s="33">
        <v>97.7</v>
      </c>
      <c r="G16" s="33">
        <v>88</v>
      </c>
      <c r="H16" s="33">
        <v>88</v>
      </c>
      <c r="I16" s="34">
        <v>92.85</v>
      </c>
    </row>
    <row r="17" spans="2:9" x14ac:dyDescent="0.4">
      <c r="B17" s="8" t="s">
        <v>19</v>
      </c>
      <c r="C17" s="8" t="s">
        <v>44</v>
      </c>
      <c r="D17" s="8">
        <v>2</v>
      </c>
      <c r="E17" s="8" t="s">
        <v>11</v>
      </c>
      <c r="F17" s="33">
        <v>87.1</v>
      </c>
      <c r="G17" s="33">
        <v>96</v>
      </c>
      <c r="H17" s="33">
        <v>91</v>
      </c>
      <c r="I17" s="34">
        <v>90.05</v>
      </c>
    </row>
    <row r="18" spans="2:9" x14ac:dyDescent="0.4">
      <c r="B18" s="8" t="s">
        <v>22</v>
      </c>
      <c r="C18" s="8" t="s">
        <v>34</v>
      </c>
      <c r="D18" s="8">
        <v>2</v>
      </c>
      <c r="E18" s="8" t="s">
        <v>9</v>
      </c>
      <c r="F18" s="33">
        <v>88.4</v>
      </c>
      <c r="G18" s="33">
        <v>91</v>
      </c>
      <c r="H18" s="33">
        <v>95</v>
      </c>
      <c r="I18" s="34">
        <v>90.9</v>
      </c>
    </row>
    <row r="19" spans="2:9" x14ac:dyDescent="0.4">
      <c r="B19" s="8" t="s">
        <v>22</v>
      </c>
      <c r="C19" s="8" t="s">
        <v>35</v>
      </c>
      <c r="D19" s="8">
        <v>3</v>
      </c>
      <c r="E19" s="8" t="s">
        <v>9</v>
      </c>
      <c r="F19" s="33">
        <v>91.7</v>
      </c>
      <c r="G19" s="33">
        <v>95</v>
      </c>
      <c r="H19" s="33">
        <v>88</v>
      </c>
      <c r="I19" s="34">
        <v>91.25</v>
      </c>
    </row>
    <row r="20" spans="2:9" x14ac:dyDescent="0.4">
      <c r="B20" s="8" t="s">
        <v>12</v>
      </c>
      <c r="C20" s="8" t="s">
        <v>45</v>
      </c>
      <c r="D20" s="8">
        <v>2</v>
      </c>
      <c r="E20" s="8" t="s">
        <v>11</v>
      </c>
      <c r="F20" s="33">
        <v>91.7</v>
      </c>
      <c r="G20" s="33">
        <v>96</v>
      </c>
      <c r="H20" s="33">
        <v>87</v>
      </c>
      <c r="I20" s="34">
        <v>91.15</v>
      </c>
    </row>
    <row r="21" spans="2:9" x14ac:dyDescent="0.4">
      <c r="B21" s="8" t="s">
        <v>7</v>
      </c>
      <c r="C21" s="8" t="s">
        <v>46</v>
      </c>
      <c r="D21" s="8">
        <v>3</v>
      </c>
      <c r="E21" s="8" t="s">
        <v>11</v>
      </c>
      <c r="F21" s="33">
        <v>71.099999999999994</v>
      </c>
      <c r="G21" s="33">
        <v>92</v>
      </c>
      <c r="H21" s="33">
        <v>92</v>
      </c>
      <c r="I21" s="34">
        <v>81.55</v>
      </c>
    </row>
    <row r="22" spans="2:9" x14ac:dyDescent="0.4">
      <c r="B22" s="8" t="s">
        <v>7</v>
      </c>
      <c r="C22" s="8" t="s">
        <v>47</v>
      </c>
      <c r="D22" s="8">
        <v>3</v>
      </c>
      <c r="E22" s="8" t="s">
        <v>11</v>
      </c>
      <c r="F22" s="33">
        <v>81.099999999999994</v>
      </c>
      <c r="G22" s="33">
        <v>79</v>
      </c>
      <c r="H22" s="33">
        <v>96</v>
      </c>
      <c r="I22" s="34">
        <v>85.15</v>
      </c>
    </row>
    <row r="23" spans="2:9" x14ac:dyDescent="0.4">
      <c r="B23" s="8" t="s">
        <v>7</v>
      </c>
      <c r="C23" s="8" t="s">
        <v>48</v>
      </c>
      <c r="D23" s="8">
        <v>2</v>
      </c>
      <c r="E23" s="8" t="s">
        <v>11</v>
      </c>
      <c r="F23" s="33">
        <v>84.6</v>
      </c>
      <c r="G23" s="33">
        <v>77</v>
      </c>
      <c r="H23" s="33">
        <v>96</v>
      </c>
      <c r="I23" s="34">
        <v>86.5</v>
      </c>
    </row>
    <row r="24" spans="2:9" x14ac:dyDescent="0.4">
      <c r="B24" s="8" t="s">
        <v>7</v>
      </c>
      <c r="C24" s="8" t="s">
        <v>49</v>
      </c>
      <c r="D24" s="8">
        <v>3</v>
      </c>
      <c r="E24" s="8" t="s">
        <v>9</v>
      </c>
      <c r="F24" s="33">
        <v>72.8</v>
      </c>
      <c r="G24" s="33">
        <v>95</v>
      </c>
      <c r="H24" s="33">
        <v>91</v>
      </c>
      <c r="I24" s="34">
        <v>82.7</v>
      </c>
    </row>
    <row r="25" spans="2:9" x14ac:dyDescent="0.4">
      <c r="B25" s="8" t="s">
        <v>7</v>
      </c>
      <c r="C25" s="8" t="s">
        <v>50</v>
      </c>
      <c r="D25" s="8">
        <v>2</v>
      </c>
      <c r="E25" s="8" t="s">
        <v>9</v>
      </c>
      <c r="F25" s="33">
        <v>99.9</v>
      </c>
      <c r="G25" s="33">
        <v>91</v>
      </c>
      <c r="H25" s="33">
        <v>90</v>
      </c>
      <c r="I25" s="34">
        <v>95.15</v>
      </c>
    </row>
    <row r="26" spans="2:9" x14ac:dyDescent="0.4">
      <c r="B26" s="8" t="s">
        <v>7</v>
      </c>
      <c r="C26" s="8" t="s">
        <v>51</v>
      </c>
      <c r="D26" s="8">
        <v>2</v>
      </c>
      <c r="E26" s="8" t="s">
        <v>11</v>
      </c>
      <c r="F26" s="33">
        <v>93.3</v>
      </c>
      <c r="G26" s="33">
        <v>87</v>
      </c>
      <c r="H26" s="33">
        <v>95</v>
      </c>
      <c r="I26" s="34">
        <v>92.55</v>
      </c>
    </row>
    <row r="27" spans="2:9" x14ac:dyDescent="0.4">
      <c r="B27" s="8" t="s">
        <v>22</v>
      </c>
      <c r="C27" s="8" t="s">
        <v>36</v>
      </c>
      <c r="D27" s="8">
        <v>2</v>
      </c>
      <c r="E27" s="8" t="s">
        <v>9</v>
      </c>
      <c r="F27" s="33">
        <v>93.3</v>
      </c>
      <c r="G27" s="33">
        <v>94</v>
      </c>
      <c r="H27" s="33">
        <v>90</v>
      </c>
      <c r="I27" s="34">
        <v>92.45</v>
      </c>
    </row>
    <row r="28" spans="2:9" x14ac:dyDescent="0.4">
      <c r="B28" s="9" t="s">
        <v>19</v>
      </c>
      <c r="C28" s="9" t="s">
        <v>37</v>
      </c>
      <c r="D28" s="9">
        <v>3</v>
      </c>
      <c r="E28" s="9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20" zoomScale="56" zoomScaleNormal="56" workbookViewId="0">
      <selection activeCell="F36" sqref="F36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9.59765625" bestFit="1" customWidth="1"/>
    <col min="4" max="4" width="6.19921875" customWidth="1"/>
    <col min="6" max="6" width="11" bestFit="1" customWidth="1"/>
    <col min="7" max="7" width="7.09765625" customWidth="1"/>
    <col min="8" max="8" width="7.5" customWidth="1"/>
    <col min="9" max="9" width="21.3984375" bestFit="1" customWidth="1"/>
    <col min="10" max="10" width="17.19921875" bestFit="1" customWidth="1"/>
  </cols>
  <sheetData>
    <row r="1" spans="1:10" x14ac:dyDescent="0.4">
      <c r="A1" t="s">
        <v>52</v>
      </c>
    </row>
    <row r="2" spans="1:10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10" t="s">
        <v>38</v>
      </c>
      <c r="I2" s="10" t="s">
        <v>53</v>
      </c>
      <c r="J2" s="10" t="s">
        <v>54</v>
      </c>
    </row>
    <row r="3" spans="1:10" x14ac:dyDescent="0.4">
      <c r="A3" s="2" t="s">
        <v>55</v>
      </c>
      <c r="B3" s="3" t="s">
        <v>32</v>
      </c>
      <c r="C3" s="3">
        <v>2</v>
      </c>
      <c r="D3" s="3" t="s">
        <v>9</v>
      </c>
      <c r="E3" s="11">
        <v>79.3</v>
      </c>
      <c r="F3" s="4">
        <v>87</v>
      </c>
      <c r="G3" s="4">
        <v>97</v>
      </c>
      <c r="H3" s="3">
        <f>SUMPRODUCT(E3:G3,{0.7,0.2,0.1})</f>
        <v>82.61</v>
      </c>
      <c r="I3" s="3" t="str">
        <f>_xlfn.CONCAT(REPT("★",QUOTIENT(E3,10)),REPT("☆",10-QUOTIENT(E3,10)))</f>
        <v>★★★★★★★☆☆☆</v>
      </c>
      <c r="J3" s="3" t="str" cm="1">
        <f t="array" ref="J3">fn비고(E3,F3,G3,H3)</f>
        <v/>
      </c>
    </row>
    <row r="4" spans="1:10" x14ac:dyDescent="0.4">
      <c r="A4" s="2" t="s">
        <v>55</v>
      </c>
      <c r="B4" s="3" t="s">
        <v>56</v>
      </c>
      <c r="C4" s="3">
        <v>3</v>
      </c>
      <c r="D4" s="3" t="s">
        <v>9</v>
      </c>
      <c r="E4" s="11">
        <v>91.5</v>
      </c>
      <c r="F4" s="4">
        <v>96</v>
      </c>
      <c r="G4" s="4">
        <v>76</v>
      </c>
      <c r="H4" s="3">
        <f>SUMPRODUCT(E4:G4,{0.7,0.2,0.1})</f>
        <v>90.85</v>
      </c>
      <c r="I4" s="3" t="str">
        <f t="shared" ref="I4:I34" si="0">_xlfn.CONCAT(REPT("★",QUOTIENT(E4,10)),REPT("☆",10-QUOTIENT(E4,10)))</f>
        <v>★★★★★★★★★☆</v>
      </c>
      <c r="J4" s="3" t="str" cm="1">
        <f t="array" ref="J4">fn비고(E4,F4,G4,H4)</f>
        <v/>
      </c>
    </row>
    <row r="5" spans="1:10" x14ac:dyDescent="0.4">
      <c r="A5" s="2" t="s">
        <v>7</v>
      </c>
      <c r="B5" s="3" t="s">
        <v>57</v>
      </c>
      <c r="C5" s="3">
        <v>2</v>
      </c>
      <c r="D5" s="3" t="s">
        <v>9</v>
      </c>
      <c r="E5" s="11">
        <v>72.2</v>
      </c>
      <c r="F5" s="4">
        <v>84</v>
      </c>
      <c r="G5" s="4">
        <v>59</v>
      </c>
      <c r="H5" s="3">
        <f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4">
      <c r="A6" s="2" t="s">
        <v>7</v>
      </c>
      <c r="B6" s="3" t="s">
        <v>48</v>
      </c>
      <c r="C6" s="3">
        <v>2</v>
      </c>
      <c r="D6" s="3" t="s">
        <v>11</v>
      </c>
      <c r="E6" s="11">
        <v>84.6</v>
      </c>
      <c r="F6" s="4">
        <v>77</v>
      </c>
      <c r="G6" s="4">
        <v>96</v>
      </c>
      <c r="H6" s="3">
        <f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4">
      <c r="A7" s="2" t="s">
        <v>19</v>
      </c>
      <c r="B7" s="3" t="s">
        <v>37</v>
      </c>
      <c r="C7" s="3">
        <v>3</v>
      </c>
      <c r="D7" s="3" t="s">
        <v>9</v>
      </c>
      <c r="E7" s="11">
        <v>97.7</v>
      </c>
      <c r="F7" s="4">
        <v>99</v>
      </c>
      <c r="G7" s="4">
        <v>95</v>
      </c>
      <c r="H7" s="3">
        <f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4">
      <c r="A8" s="2" t="s">
        <v>7</v>
      </c>
      <c r="B8" s="3" t="s">
        <v>49</v>
      </c>
      <c r="C8" s="3">
        <v>3</v>
      </c>
      <c r="D8" s="3" t="s">
        <v>9</v>
      </c>
      <c r="E8" s="11">
        <v>72.8</v>
      </c>
      <c r="F8" s="4">
        <v>95</v>
      </c>
      <c r="G8" s="4">
        <v>91</v>
      </c>
      <c r="H8" s="3">
        <f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4">
      <c r="A9" s="2" t="s">
        <v>19</v>
      </c>
      <c r="B9" s="3" t="s">
        <v>28</v>
      </c>
      <c r="C9" s="3">
        <v>2</v>
      </c>
      <c r="D9" s="3" t="s">
        <v>9</v>
      </c>
      <c r="E9" s="11">
        <v>97.7</v>
      </c>
      <c r="F9" s="4">
        <v>88</v>
      </c>
      <c r="G9" s="4">
        <v>88</v>
      </c>
      <c r="H9" s="3">
        <f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4">
      <c r="A10" s="2" t="s">
        <v>7</v>
      </c>
      <c r="B10" s="3" t="s">
        <v>46</v>
      </c>
      <c r="C10" s="3">
        <v>3</v>
      </c>
      <c r="D10" s="3" t="s">
        <v>11</v>
      </c>
      <c r="E10" s="11">
        <v>75.2</v>
      </c>
      <c r="F10" s="4">
        <v>92</v>
      </c>
      <c r="G10" s="4">
        <v>52</v>
      </c>
      <c r="H10" s="3">
        <f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4">
      <c r="A11" s="2" t="s">
        <v>7</v>
      </c>
      <c r="B11" s="3" t="s">
        <v>47</v>
      </c>
      <c r="C11" s="3">
        <v>3</v>
      </c>
      <c r="D11" s="3" t="s">
        <v>11</v>
      </c>
      <c r="E11" s="11">
        <v>81.099999999999994</v>
      </c>
      <c r="F11" s="4">
        <v>79</v>
      </c>
      <c r="G11" s="4">
        <v>96</v>
      </c>
      <c r="H11" s="3">
        <f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4">
      <c r="A12" s="2" t="s">
        <v>7</v>
      </c>
      <c r="B12" s="3" t="s">
        <v>8</v>
      </c>
      <c r="C12" s="3">
        <v>3</v>
      </c>
      <c r="D12" s="3" t="s">
        <v>9</v>
      </c>
      <c r="E12" s="11">
        <v>97.3</v>
      </c>
      <c r="F12" s="4">
        <v>97</v>
      </c>
      <c r="G12" s="4">
        <v>96</v>
      </c>
      <c r="H12" s="3">
        <f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4">
      <c r="A13" s="2" t="s">
        <v>7</v>
      </c>
      <c r="B13" s="3" t="s">
        <v>10</v>
      </c>
      <c r="C13" s="3">
        <v>2</v>
      </c>
      <c r="D13" s="3" t="s">
        <v>11</v>
      </c>
      <c r="E13" s="11">
        <v>88.4</v>
      </c>
      <c r="F13" s="4">
        <v>78</v>
      </c>
      <c r="G13" s="4">
        <v>99</v>
      </c>
      <c r="H13" s="3">
        <f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4">
      <c r="A14" s="2" t="s">
        <v>19</v>
      </c>
      <c r="B14" s="3" t="s">
        <v>33</v>
      </c>
      <c r="C14" s="3">
        <v>3</v>
      </c>
      <c r="D14" s="3" t="s">
        <v>9</v>
      </c>
      <c r="E14" s="11">
        <v>88.4</v>
      </c>
      <c r="F14" s="4">
        <v>87</v>
      </c>
      <c r="G14" s="4">
        <v>95</v>
      </c>
      <c r="H14" s="3">
        <f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4">
      <c r="A15" s="2" t="s">
        <v>12</v>
      </c>
      <c r="B15" s="3" t="s">
        <v>18</v>
      </c>
      <c r="C15" s="3">
        <v>2</v>
      </c>
      <c r="D15" s="3" t="s">
        <v>11</v>
      </c>
      <c r="E15" s="11">
        <v>94</v>
      </c>
      <c r="F15" s="4">
        <v>88</v>
      </c>
      <c r="G15" s="4">
        <v>90</v>
      </c>
      <c r="H15" s="3">
        <f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4">
      <c r="A16" s="2" t="s">
        <v>19</v>
      </c>
      <c r="B16" s="3" t="s">
        <v>20</v>
      </c>
      <c r="C16" s="3">
        <v>3</v>
      </c>
      <c r="D16" s="3" t="s">
        <v>9</v>
      </c>
      <c r="E16" s="11">
        <v>93.5</v>
      </c>
      <c r="F16" s="4">
        <v>92</v>
      </c>
      <c r="G16" s="4">
        <v>38</v>
      </c>
      <c r="H16" s="3">
        <f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4">
      <c r="A17" s="2" t="s">
        <v>12</v>
      </c>
      <c r="B17" s="3" t="s">
        <v>13</v>
      </c>
      <c r="C17" s="3">
        <v>3</v>
      </c>
      <c r="D17" s="3" t="s">
        <v>11</v>
      </c>
      <c r="E17" s="11">
        <v>79.3</v>
      </c>
      <c r="F17" s="4">
        <v>91</v>
      </c>
      <c r="G17" s="4">
        <v>96</v>
      </c>
      <c r="H17" s="3">
        <f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4">
      <c r="A18" s="2" t="s">
        <v>19</v>
      </c>
      <c r="B18" s="3" t="s">
        <v>58</v>
      </c>
      <c r="C18" s="3">
        <v>3</v>
      </c>
      <c r="D18" s="3" t="s">
        <v>9</v>
      </c>
      <c r="E18" s="11">
        <v>93.3</v>
      </c>
      <c r="F18" s="4">
        <v>91</v>
      </c>
      <c r="G18" s="4">
        <v>82</v>
      </c>
      <c r="H18" s="3">
        <f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4">
      <c r="A19" s="2" t="s">
        <v>19</v>
      </c>
      <c r="B19" s="3" t="s">
        <v>59</v>
      </c>
      <c r="C19" s="3">
        <v>4</v>
      </c>
      <c r="D19" s="3" t="s">
        <v>11</v>
      </c>
      <c r="E19" s="11">
        <v>91.5</v>
      </c>
      <c r="F19" s="4">
        <v>60</v>
      </c>
      <c r="G19" s="4">
        <v>80</v>
      </c>
      <c r="H19" s="3">
        <f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4">
      <c r="A20" s="2" t="s">
        <v>7</v>
      </c>
      <c r="B20" s="3" t="s">
        <v>51</v>
      </c>
      <c r="C20" s="3">
        <v>2</v>
      </c>
      <c r="D20" s="3" t="s">
        <v>11</v>
      </c>
      <c r="E20" s="11">
        <v>93.3</v>
      </c>
      <c r="F20" s="4">
        <v>87</v>
      </c>
      <c r="G20" s="4">
        <v>95</v>
      </c>
      <c r="H20" s="3">
        <f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4">
      <c r="A21" s="2" t="s">
        <v>55</v>
      </c>
      <c r="B21" s="3" t="s">
        <v>36</v>
      </c>
      <c r="C21" s="3">
        <v>2</v>
      </c>
      <c r="D21" s="3" t="s">
        <v>9</v>
      </c>
      <c r="E21" s="11">
        <v>53</v>
      </c>
      <c r="F21" s="4">
        <v>94</v>
      </c>
      <c r="G21" s="4">
        <v>90</v>
      </c>
      <c r="H21" s="3">
        <f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4">
      <c r="A22" s="2" t="s">
        <v>55</v>
      </c>
      <c r="B22" s="3" t="s">
        <v>29</v>
      </c>
      <c r="C22" s="3">
        <v>3</v>
      </c>
      <c r="D22" s="3" t="s">
        <v>9</v>
      </c>
      <c r="E22" s="11">
        <v>97.3</v>
      </c>
      <c r="F22" s="4">
        <v>78</v>
      </c>
      <c r="G22" s="4">
        <v>92</v>
      </c>
      <c r="H22" s="3">
        <f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4">
      <c r="A23" s="2" t="s">
        <v>7</v>
      </c>
      <c r="B23" s="3" t="s">
        <v>25</v>
      </c>
      <c r="C23" s="3">
        <v>2</v>
      </c>
      <c r="D23" s="3" t="s">
        <v>9</v>
      </c>
      <c r="E23" s="11">
        <v>93.3</v>
      </c>
      <c r="F23" s="4">
        <v>97</v>
      </c>
      <c r="G23" s="4">
        <v>91</v>
      </c>
      <c r="H23" s="3">
        <f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4">
      <c r="A24" s="2" t="s">
        <v>19</v>
      </c>
      <c r="B24" s="3" t="s">
        <v>26</v>
      </c>
      <c r="C24" s="3">
        <v>2</v>
      </c>
      <c r="D24" s="3" t="s">
        <v>9</v>
      </c>
      <c r="E24" s="11">
        <v>93.3</v>
      </c>
      <c r="F24" s="4">
        <v>98</v>
      </c>
      <c r="G24" s="4">
        <v>92</v>
      </c>
      <c r="H24" s="3">
        <f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4">
      <c r="A25" s="2" t="s">
        <v>55</v>
      </c>
      <c r="B25" s="3" t="s">
        <v>43</v>
      </c>
      <c r="C25" s="3">
        <v>2</v>
      </c>
      <c r="D25" s="3" t="s">
        <v>9</v>
      </c>
      <c r="E25" s="11">
        <v>86.6</v>
      </c>
      <c r="F25" s="4">
        <v>78</v>
      </c>
      <c r="G25" s="4">
        <v>96</v>
      </c>
      <c r="H25" s="3">
        <f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4">
      <c r="A26" s="2" t="s">
        <v>7</v>
      </c>
      <c r="B26" s="3" t="s">
        <v>14</v>
      </c>
      <c r="C26" s="3">
        <v>3</v>
      </c>
      <c r="D26" s="3" t="s">
        <v>11</v>
      </c>
      <c r="E26" s="11">
        <v>97.3</v>
      </c>
      <c r="F26" s="4">
        <v>98</v>
      </c>
      <c r="G26" s="4">
        <v>52</v>
      </c>
      <c r="H26" s="3">
        <f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4">
      <c r="A27" s="2" t="s">
        <v>12</v>
      </c>
      <c r="B27" s="3" t="s">
        <v>15</v>
      </c>
      <c r="C27" s="3">
        <v>2</v>
      </c>
      <c r="D27" s="3" t="s">
        <v>11</v>
      </c>
      <c r="E27" s="11">
        <v>91.5</v>
      </c>
      <c r="F27" s="4">
        <v>45</v>
      </c>
      <c r="G27" s="4">
        <v>88</v>
      </c>
      <c r="H27" s="3">
        <f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4">
      <c r="A28" s="2" t="s">
        <v>55</v>
      </c>
      <c r="B28" s="3" t="s">
        <v>27</v>
      </c>
      <c r="C28" s="3">
        <v>2</v>
      </c>
      <c r="D28" s="3" t="s">
        <v>9</v>
      </c>
      <c r="E28" s="11">
        <v>94</v>
      </c>
      <c r="F28" s="4">
        <v>92</v>
      </c>
      <c r="G28" s="4">
        <v>92</v>
      </c>
      <c r="H28" s="3">
        <f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4">
      <c r="A29" s="2" t="s">
        <v>7</v>
      </c>
      <c r="B29" s="3" t="s">
        <v>30</v>
      </c>
      <c r="C29" s="3">
        <v>3</v>
      </c>
      <c r="D29" s="3" t="s">
        <v>9</v>
      </c>
      <c r="E29" s="11">
        <v>91.5</v>
      </c>
      <c r="F29" s="4">
        <v>88</v>
      </c>
      <c r="G29" s="4">
        <v>88</v>
      </c>
      <c r="H29" s="3">
        <f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4">
      <c r="A30" s="2" t="s">
        <v>55</v>
      </c>
      <c r="B30" s="3" t="s">
        <v>60</v>
      </c>
      <c r="C30" s="3">
        <v>2</v>
      </c>
      <c r="D30" s="3" t="s">
        <v>9</v>
      </c>
      <c r="E30" s="11">
        <v>93.5</v>
      </c>
      <c r="F30" s="4">
        <v>88</v>
      </c>
      <c r="G30" s="4">
        <v>87</v>
      </c>
      <c r="H30" s="3">
        <f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4">
      <c r="A31" s="2" t="s">
        <v>12</v>
      </c>
      <c r="B31" s="3" t="s">
        <v>42</v>
      </c>
      <c r="C31" s="3">
        <v>3</v>
      </c>
      <c r="D31" s="3" t="s">
        <v>9</v>
      </c>
      <c r="E31" s="11">
        <v>88.4</v>
      </c>
      <c r="F31" s="4">
        <v>94</v>
      </c>
      <c r="G31" s="4">
        <v>97</v>
      </c>
      <c r="H31" s="3">
        <f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4">
      <c r="A32" s="2" t="s">
        <v>12</v>
      </c>
      <c r="B32" s="3" t="s">
        <v>61</v>
      </c>
      <c r="C32" s="3">
        <v>3</v>
      </c>
      <c r="D32" s="3" t="s">
        <v>11</v>
      </c>
      <c r="E32" s="11">
        <v>69</v>
      </c>
      <c r="F32" s="4">
        <v>92</v>
      </c>
      <c r="G32" s="4">
        <v>95</v>
      </c>
      <c r="H32" s="3">
        <f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4">
      <c r="A33" s="2" t="s">
        <v>12</v>
      </c>
      <c r="B33" s="3" t="s">
        <v>31</v>
      </c>
      <c r="C33" s="3">
        <v>2</v>
      </c>
      <c r="D33" s="3" t="s">
        <v>11</v>
      </c>
      <c r="E33" s="11">
        <v>93.5</v>
      </c>
      <c r="F33" s="4">
        <v>62</v>
      </c>
      <c r="G33" s="4">
        <v>92</v>
      </c>
      <c r="H33" s="3">
        <f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4">
      <c r="A34" s="2" t="s">
        <v>7</v>
      </c>
      <c r="B34" s="3" t="s">
        <v>50</v>
      </c>
      <c r="C34" s="3">
        <v>2</v>
      </c>
      <c r="D34" s="3" t="s">
        <v>9</v>
      </c>
      <c r="E34" s="11">
        <v>99.9</v>
      </c>
      <c r="F34" s="4">
        <v>91</v>
      </c>
      <c r="G34" s="4">
        <v>90</v>
      </c>
      <c r="H34" s="3">
        <f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4">
      <c r="A36" t="s">
        <v>62</v>
      </c>
    </row>
    <row r="37" spans="1:10" x14ac:dyDescent="0.4">
      <c r="A37" s="3" t="s">
        <v>3</v>
      </c>
      <c r="B37" s="1" t="s">
        <v>63</v>
      </c>
      <c r="C37" s="1" t="s">
        <v>64</v>
      </c>
    </row>
    <row r="38" spans="1:10" x14ac:dyDescent="0.4">
      <c r="A38" s="3" t="s">
        <v>9</v>
      </c>
      <c r="B38" s="3" t="str">
        <f t="array" ref="B38">SUM(IF($D$3:$D$34=$A38,1))&amp;"명"</f>
        <v>20명</v>
      </c>
      <c r="C38" s="12">
        <f t="array" ref="C38">AVERAGE(IF(($D$3:$D$34=$A38)*IFERROR(FIND("정보",$A$3:$A$34)&gt;0,FALSE),$G$3:$G$34))</f>
        <v>90.875</v>
      </c>
    </row>
    <row r="39" spans="1:10" x14ac:dyDescent="0.4">
      <c r="A39" s="3" t="s">
        <v>11</v>
      </c>
      <c r="B39" s="3" t="str">
        <f t="array" ref="B39">SUM(IF($D$3:$D$34=$A39,1))&amp;"명"</f>
        <v>12명</v>
      </c>
      <c r="C39" s="12">
        <f t="array" ref="C39">AVERAGE(IF(($D$3:$D$34=$A39)*IFERROR(FIND("정보",$A$3:$A$34)&gt;0,FALSE),$G$3:$G$34))</f>
        <v>92.2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6"/>
  <sheetViews>
    <sheetView zoomScale="82" zoomScaleNormal="82" workbookViewId="0">
      <selection activeCell="E9" sqref="E9"/>
    </sheetView>
  </sheetViews>
  <sheetFormatPr defaultRowHeight="17.399999999999999" x14ac:dyDescent="0.4"/>
  <cols>
    <col min="1" max="1" width="3.5" customWidth="1"/>
    <col min="2" max="2" width="18.09765625" bestFit="1" customWidth="1"/>
    <col min="3" max="3" width="9.59765625" bestFit="1" customWidth="1"/>
    <col min="4" max="4" width="16.3984375" bestFit="1" customWidth="1"/>
    <col min="5" max="7" width="8.296875" bestFit="1" customWidth="1"/>
    <col min="8" max="9" width="16.8984375" bestFit="1" customWidth="1"/>
    <col min="10" max="10" width="19.59765625" bestFit="1" customWidth="1"/>
    <col min="11" max="11" width="21.59765625" bestFit="1" customWidth="1"/>
    <col min="12" max="12" width="15.5" bestFit="1" customWidth="1"/>
  </cols>
  <sheetData>
    <row r="2" spans="2:7" x14ac:dyDescent="0.4">
      <c r="B2" s="39" t="s">
        <v>2</v>
      </c>
      <c r="C2" t="s">
        <v>76</v>
      </c>
    </row>
    <row r="4" spans="2:7" x14ac:dyDescent="0.4">
      <c r="E4" s="39" t="s">
        <v>3</v>
      </c>
    </row>
    <row r="5" spans="2:7" x14ac:dyDescent="0.4">
      <c r="B5" s="39" t="s">
        <v>82</v>
      </c>
      <c r="C5" s="39" t="s">
        <v>0</v>
      </c>
      <c r="D5" s="39" t="s">
        <v>81</v>
      </c>
      <c r="E5" t="s">
        <v>9</v>
      </c>
      <c r="F5" t="s">
        <v>11</v>
      </c>
      <c r="G5" t="s">
        <v>77</v>
      </c>
    </row>
    <row r="6" spans="2:7" x14ac:dyDescent="0.4">
      <c r="B6" t="s">
        <v>83</v>
      </c>
      <c r="E6" s="41"/>
      <c r="F6" s="41"/>
      <c r="G6" s="41"/>
    </row>
    <row r="7" spans="2:7" x14ac:dyDescent="0.4">
      <c r="D7" t="s">
        <v>78</v>
      </c>
      <c r="E7" s="41">
        <v>1472.8000000000002</v>
      </c>
      <c r="F7" s="41">
        <v>178.6</v>
      </c>
      <c r="G7" s="41">
        <v>1651.4</v>
      </c>
    </row>
    <row r="8" spans="2:7" x14ac:dyDescent="0.4">
      <c r="D8" t="s">
        <v>79</v>
      </c>
      <c r="E8" s="41">
        <v>1424</v>
      </c>
      <c r="F8" s="41">
        <v>191</v>
      </c>
      <c r="G8" s="41">
        <v>1615</v>
      </c>
    </row>
    <row r="9" spans="2:7" x14ac:dyDescent="0.4">
      <c r="D9" t="s">
        <v>80</v>
      </c>
      <c r="E9" s="40">
        <v>1443</v>
      </c>
      <c r="F9" s="40">
        <v>171</v>
      </c>
      <c r="G9" s="40">
        <v>1614</v>
      </c>
    </row>
    <row r="10" spans="2:7" x14ac:dyDescent="0.4">
      <c r="B10" t="s">
        <v>84</v>
      </c>
      <c r="E10" s="41"/>
      <c r="F10" s="41"/>
      <c r="G10" s="41"/>
    </row>
    <row r="11" spans="2:7" x14ac:dyDescent="0.4">
      <c r="D11" t="s">
        <v>78</v>
      </c>
      <c r="E11" s="41">
        <v>567.70000000000005</v>
      </c>
      <c r="F11" s="41">
        <v>988.00000000000011</v>
      </c>
      <c r="G11" s="41">
        <v>1555.7000000000003</v>
      </c>
    </row>
    <row r="12" spans="2:7" x14ac:dyDescent="0.4">
      <c r="D12" t="s">
        <v>79</v>
      </c>
      <c r="E12" s="41">
        <v>551</v>
      </c>
      <c r="F12" s="41">
        <v>979</v>
      </c>
      <c r="G12" s="41">
        <v>1530</v>
      </c>
    </row>
    <row r="13" spans="2:7" x14ac:dyDescent="0.4">
      <c r="D13" t="s">
        <v>80</v>
      </c>
      <c r="E13" s="40">
        <v>554</v>
      </c>
      <c r="F13" s="40">
        <v>1016</v>
      </c>
      <c r="G13" s="40">
        <v>1570</v>
      </c>
    </row>
    <row r="14" spans="2:7" x14ac:dyDescent="0.4">
      <c r="B14" t="s">
        <v>85</v>
      </c>
      <c r="E14" s="41">
        <v>2040.5000000000002</v>
      </c>
      <c r="F14" s="41">
        <v>1166.6000000000001</v>
      </c>
      <c r="G14" s="41">
        <v>3207.1000000000004</v>
      </c>
    </row>
    <row r="15" spans="2:7" x14ac:dyDescent="0.4">
      <c r="B15" t="s">
        <v>86</v>
      </c>
      <c r="E15" s="41">
        <v>1975</v>
      </c>
      <c r="F15" s="41">
        <v>1170</v>
      </c>
      <c r="G15" s="41">
        <v>3145</v>
      </c>
    </row>
    <row r="16" spans="2:7" x14ac:dyDescent="0.4">
      <c r="B16" t="s">
        <v>87</v>
      </c>
      <c r="E16" s="40">
        <v>1997</v>
      </c>
      <c r="F16" s="40">
        <v>1187</v>
      </c>
      <c r="G16" s="40">
        <v>3184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zoomScale="82" zoomScaleNormal="82" workbookViewId="0">
      <selection activeCell="K11" sqref="K11"/>
    </sheetView>
  </sheetViews>
  <sheetFormatPr defaultRowHeight="17.399999999999999" x14ac:dyDescent="0.4"/>
  <cols>
    <col min="1" max="1" width="11" bestFit="1" customWidth="1"/>
    <col min="2" max="2" width="12.5" customWidth="1"/>
  </cols>
  <sheetData>
    <row r="1" spans="1:6" x14ac:dyDescent="0.4">
      <c r="B1" t="s">
        <v>65</v>
      </c>
    </row>
    <row r="2" spans="1:6" x14ac:dyDescent="0.4">
      <c r="B2" s="13"/>
      <c r="C2" s="3" t="s">
        <v>66</v>
      </c>
      <c r="D2" s="3" t="s">
        <v>67</v>
      </c>
    </row>
    <row r="3" spans="1:6" x14ac:dyDescent="0.4">
      <c r="B3" s="3" t="s">
        <v>4</v>
      </c>
      <c r="C3" s="3">
        <v>79.3</v>
      </c>
      <c r="D3" s="14">
        <v>0.7</v>
      </c>
    </row>
    <row r="4" spans="1:6" x14ac:dyDescent="0.4">
      <c r="B4" s="3" t="s">
        <v>5</v>
      </c>
      <c r="C4" s="3">
        <v>87</v>
      </c>
      <c r="D4" s="14">
        <v>0.2</v>
      </c>
    </row>
    <row r="5" spans="1:6" x14ac:dyDescent="0.4">
      <c r="B5" s="3" t="s">
        <v>6</v>
      </c>
      <c r="C5" s="15">
        <v>97</v>
      </c>
      <c r="D5" s="14">
        <v>0.1</v>
      </c>
    </row>
    <row r="6" spans="1:6" x14ac:dyDescent="0.4">
      <c r="B6" s="16" t="s">
        <v>38</v>
      </c>
      <c r="C6" s="17">
        <f>SUMPRODUCT(C3:C5,D3:D5)</f>
        <v>82.61</v>
      </c>
      <c r="D6" s="18"/>
    </row>
    <row r="9" spans="1:6" x14ac:dyDescent="0.4">
      <c r="B9" s="19" t="s">
        <v>68</v>
      </c>
    </row>
    <row r="11" spans="1:6" x14ac:dyDescent="0.4">
      <c r="C11" t="s">
        <v>4</v>
      </c>
    </row>
    <row r="12" spans="1:6" x14ac:dyDescent="0.4">
      <c r="B12" s="10">
        <f>C6</f>
        <v>82.61</v>
      </c>
      <c r="C12" s="10">
        <v>100</v>
      </c>
      <c r="D12" s="10">
        <v>80</v>
      </c>
      <c r="E12" s="10">
        <v>60</v>
      </c>
      <c r="F12" s="10">
        <v>40</v>
      </c>
    </row>
    <row r="13" spans="1:6" x14ac:dyDescent="0.4">
      <c r="A13" s="20" t="s">
        <v>5</v>
      </c>
      <c r="B13" s="10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4">
      <c r="B14" s="10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4">
      <c r="B15" s="10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4">
      <c r="B16" s="10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disablePrompts="1" count="1">
    <dataValidation type="whole" errorStyle="information" allowBlank="1" showInputMessage="1" showErrorMessage="1" errorTitle="점수확인" error="점수가 정확한지 확인 바랍니다." promptTitle="점수범위" prompt="0~100" sqref="B13:B16 C12:F12" xr:uid="{20F6AF25-5AFE-4AF4-9473-93D661500981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zoomScale="66" zoomScaleNormal="66" workbookViewId="0">
      <selection activeCell="Q21" sqref="Q21"/>
    </sheetView>
  </sheetViews>
  <sheetFormatPr defaultRowHeight="17.399999999999999" x14ac:dyDescent="0.4"/>
  <cols>
    <col min="2" max="2" width="15.5" customWidth="1"/>
    <col min="4" max="4" width="11" bestFit="1" customWidth="1"/>
  </cols>
  <sheetData>
    <row r="2" spans="2:5" x14ac:dyDescent="0.4">
      <c r="B2" t="s">
        <v>69</v>
      </c>
    </row>
    <row r="4" spans="2:5" x14ac:dyDescent="0.4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4">
      <c r="B5" s="12" t="s">
        <v>55</v>
      </c>
      <c r="C5" s="12">
        <v>85</v>
      </c>
      <c r="D5" s="12">
        <v>87</v>
      </c>
      <c r="E5" s="12">
        <v>90</v>
      </c>
    </row>
    <row r="6" spans="2:5" x14ac:dyDescent="0.4">
      <c r="B6" s="12" t="s">
        <v>7</v>
      </c>
      <c r="C6" s="12">
        <v>87</v>
      </c>
      <c r="D6" s="12">
        <v>88</v>
      </c>
      <c r="E6" s="12">
        <v>83</v>
      </c>
    </row>
    <row r="7" spans="2:5" x14ac:dyDescent="0.4">
      <c r="B7" s="12" t="s">
        <v>19</v>
      </c>
      <c r="C7" s="12">
        <v>93</v>
      </c>
      <c r="D7" s="12">
        <v>87</v>
      </c>
      <c r="E7" s="12">
        <v>81</v>
      </c>
    </row>
    <row r="8" spans="2:5" x14ac:dyDescent="0.4">
      <c r="B8" s="12" t="s">
        <v>12</v>
      </c>
      <c r="C8" s="12">
        <v>85</v>
      </c>
      <c r="D8" s="12">
        <v>78</v>
      </c>
      <c r="E8" s="12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zoomScale="56" zoomScaleNormal="56" workbookViewId="0">
      <selection activeCell="G5" sqref="G5:G30"/>
    </sheetView>
  </sheetViews>
  <sheetFormatPr defaultRowHeight="17.399999999999999" x14ac:dyDescent="0.4"/>
  <cols>
    <col min="1" max="1" width="13" bestFit="1" customWidth="1"/>
    <col min="2" max="2" width="7.09765625" bestFit="1" customWidth="1"/>
    <col min="3" max="3" width="5.5" bestFit="1" customWidth="1"/>
    <col min="4" max="4" width="9.19921875" customWidth="1"/>
    <col min="5" max="5" width="11.19921875" bestFit="1" customWidth="1"/>
    <col min="6" max="6" width="8.69921875" bestFit="1" customWidth="1"/>
    <col min="7" max="7" width="9.69921875" customWidth="1"/>
    <col min="8" max="8" width="2.3984375" customWidth="1"/>
    <col min="9" max="9" width="15.09765625" customWidth="1"/>
  </cols>
  <sheetData>
    <row r="3" spans="1:9" x14ac:dyDescent="0.4">
      <c r="A3" t="s">
        <v>52</v>
      </c>
      <c r="I3" t="s">
        <v>62</v>
      </c>
    </row>
    <row r="4" spans="1:9" x14ac:dyDescent="0.4">
      <c r="A4" s="21" t="s">
        <v>0</v>
      </c>
      <c r="B4" s="22" t="s">
        <v>1</v>
      </c>
      <c r="C4" s="22" t="s">
        <v>2</v>
      </c>
      <c r="D4" s="22" t="s">
        <v>4</v>
      </c>
      <c r="E4" s="22" t="s">
        <v>5</v>
      </c>
      <c r="F4" s="22" t="s">
        <v>6</v>
      </c>
      <c r="G4" s="23" t="s">
        <v>38</v>
      </c>
      <c r="I4" s="24" t="s">
        <v>0</v>
      </c>
    </row>
    <row r="5" spans="1:9" x14ac:dyDescent="0.4">
      <c r="A5" s="25" t="s">
        <v>19</v>
      </c>
      <c r="B5" s="26" t="s">
        <v>21</v>
      </c>
      <c r="C5" s="26">
        <v>3</v>
      </c>
      <c r="D5" s="37">
        <v>79.3</v>
      </c>
      <c r="E5" s="37">
        <v>78</v>
      </c>
      <c r="F5" s="37">
        <v>69</v>
      </c>
      <c r="G5" s="42">
        <f t="shared" ref="G5:G30" si="0">AVERAGEA(D5:F5)</f>
        <v>75.433333333333337</v>
      </c>
      <c r="I5" s="27" t="s">
        <v>19</v>
      </c>
    </row>
    <row r="6" spans="1:9" x14ac:dyDescent="0.4">
      <c r="A6" s="25" t="s">
        <v>19</v>
      </c>
      <c r="B6" s="26" t="s">
        <v>44</v>
      </c>
      <c r="C6" s="26">
        <v>2</v>
      </c>
      <c r="D6" s="37">
        <v>95.2</v>
      </c>
      <c r="E6" s="37">
        <v>97</v>
      </c>
      <c r="F6" s="37">
        <v>94</v>
      </c>
      <c r="G6" s="42">
        <f t="shared" si="0"/>
        <v>95.399999999999991</v>
      </c>
      <c r="I6" s="27" t="s">
        <v>7</v>
      </c>
    </row>
    <row r="7" spans="1:9" x14ac:dyDescent="0.4">
      <c r="A7" s="25" t="s">
        <v>19</v>
      </c>
      <c r="B7" s="26" t="s">
        <v>39</v>
      </c>
      <c r="C7" s="26">
        <v>2</v>
      </c>
      <c r="D7" s="37">
        <v>97.3</v>
      </c>
      <c r="E7" s="37" t="s">
        <v>70</v>
      </c>
      <c r="F7" s="37">
        <v>77</v>
      </c>
      <c r="G7" s="42">
        <f t="shared" si="0"/>
        <v>58.1</v>
      </c>
      <c r="I7" s="27" t="s">
        <v>22</v>
      </c>
    </row>
    <row r="8" spans="1:9" x14ac:dyDescent="0.4">
      <c r="A8" s="25" t="s">
        <v>7</v>
      </c>
      <c r="B8" s="26" t="s">
        <v>16</v>
      </c>
      <c r="C8" s="26">
        <v>4</v>
      </c>
      <c r="D8" s="37">
        <v>81.099999999999994</v>
      </c>
      <c r="E8" s="37">
        <v>82</v>
      </c>
      <c r="F8" s="37">
        <v>82</v>
      </c>
      <c r="G8" s="42">
        <f t="shared" si="0"/>
        <v>81.7</v>
      </c>
      <c r="I8" s="27" t="s">
        <v>12</v>
      </c>
    </row>
    <row r="9" spans="1:9" x14ac:dyDescent="0.4">
      <c r="A9" s="25" t="s">
        <v>22</v>
      </c>
      <c r="B9" s="26" t="s">
        <v>34</v>
      </c>
      <c r="C9" s="26">
        <v>2</v>
      </c>
      <c r="D9" s="37">
        <v>88.4</v>
      </c>
      <c r="E9" s="37">
        <v>91</v>
      </c>
      <c r="F9" s="37">
        <v>95</v>
      </c>
      <c r="G9" s="42">
        <f t="shared" si="0"/>
        <v>91.466666666666654</v>
      </c>
    </row>
    <row r="10" spans="1:9" x14ac:dyDescent="0.4">
      <c r="A10" s="25" t="s">
        <v>22</v>
      </c>
      <c r="B10" s="26" t="s">
        <v>35</v>
      </c>
      <c r="C10" s="26">
        <v>3</v>
      </c>
      <c r="D10" s="37">
        <v>91.7</v>
      </c>
      <c r="E10" s="37">
        <v>95</v>
      </c>
      <c r="F10" s="37">
        <v>88</v>
      </c>
      <c r="G10" s="42">
        <f t="shared" si="0"/>
        <v>91.566666666666663</v>
      </c>
    </row>
    <row r="11" spans="1:9" x14ac:dyDescent="0.4">
      <c r="A11" s="25" t="s">
        <v>12</v>
      </c>
      <c r="B11" s="26" t="s">
        <v>17</v>
      </c>
      <c r="C11" s="26">
        <v>3</v>
      </c>
      <c r="D11" s="37">
        <v>81.099999999999994</v>
      </c>
      <c r="E11" s="37">
        <v>87</v>
      </c>
      <c r="F11" s="37">
        <v>82</v>
      </c>
      <c r="G11" s="42">
        <f t="shared" si="0"/>
        <v>83.36666666666666</v>
      </c>
    </row>
    <row r="12" spans="1:9" x14ac:dyDescent="0.4">
      <c r="A12" s="25" t="s">
        <v>22</v>
      </c>
      <c r="B12" s="26" t="s">
        <v>23</v>
      </c>
      <c r="C12" s="26">
        <v>4</v>
      </c>
      <c r="D12" s="37">
        <v>72.8</v>
      </c>
      <c r="E12" s="37">
        <v>98</v>
      </c>
      <c r="F12" s="37">
        <v>80</v>
      </c>
      <c r="G12" s="42">
        <f t="shared" si="0"/>
        <v>83.600000000000009</v>
      </c>
    </row>
    <row r="13" spans="1:9" x14ac:dyDescent="0.4">
      <c r="A13" s="25" t="s">
        <v>7</v>
      </c>
      <c r="B13" s="26" t="s">
        <v>24</v>
      </c>
      <c r="C13" s="26">
        <v>2</v>
      </c>
      <c r="D13" s="37">
        <v>72.8</v>
      </c>
      <c r="E13" s="37">
        <v>99</v>
      </c>
      <c r="F13" s="37">
        <v>80</v>
      </c>
      <c r="G13" s="42">
        <f t="shared" si="0"/>
        <v>83.933333333333337</v>
      </c>
    </row>
    <row r="14" spans="1:9" x14ac:dyDescent="0.4">
      <c r="A14" s="25" t="s">
        <v>22</v>
      </c>
      <c r="B14" s="26" t="s">
        <v>40</v>
      </c>
      <c r="C14" s="26">
        <v>3</v>
      </c>
      <c r="D14" s="37">
        <v>93.3</v>
      </c>
      <c r="E14" s="37">
        <v>70</v>
      </c>
      <c r="F14" s="37">
        <v>91</v>
      </c>
      <c r="G14" s="42">
        <f t="shared" si="0"/>
        <v>84.766666666666666</v>
      </c>
    </row>
    <row r="15" spans="1:9" x14ac:dyDescent="0.4">
      <c r="A15" s="25" t="s">
        <v>7</v>
      </c>
      <c r="B15" s="26" t="s">
        <v>41</v>
      </c>
      <c r="C15" s="26">
        <v>2</v>
      </c>
      <c r="D15" s="37" t="s">
        <v>70</v>
      </c>
      <c r="E15" s="37">
        <v>94</v>
      </c>
      <c r="F15" s="37">
        <v>92</v>
      </c>
      <c r="G15" s="42">
        <f t="shared" si="0"/>
        <v>62</v>
      </c>
    </row>
    <row r="16" spans="1:9" x14ac:dyDescent="0.4">
      <c r="A16" s="25" t="s">
        <v>12</v>
      </c>
      <c r="B16" s="26" t="s">
        <v>42</v>
      </c>
      <c r="C16" s="26">
        <v>3</v>
      </c>
      <c r="D16" s="37">
        <v>88.4</v>
      </c>
      <c r="E16" s="37">
        <v>94</v>
      </c>
      <c r="F16" s="37">
        <v>97</v>
      </c>
      <c r="G16" s="42">
        <f t="shared" si="0"/>
        <v>93.133333333333326</v>
      </c>
    </row>
    <row r="17" spans="1:7" x14ac:dyDescent="0.4">
      <c r="A17" s="25" t="s">
        <v>22</v>
      </c>
      <c r="B17" s="26" t="s">
        <v>43</v>
      </c>
      <c r="C17" s="26">
        <v>2</v>
      </c>
      <c r="D17" s="37">
        <v>86.6</v>
      </c>
      <c r="E17" s="37">
        <v>78</v>
      </c>
      <c r="F17" s="37">
        <v>96</v>
      </c>
      <c r="G17" s="42">
        <f t="shared" si="0"/>
        <v>86.866666666666674</v>
      </c>
    </row>
    <row r="18" spans="1:7" x14ac:dyDescent="0.4">
      <c r="A18" s="25" t="s">
        <v>7</v>
      </c>
      <c r="B18" s="26" t="s">
        <v>14</v>
      </c>
      <c r="C18" s="26">
        <v>3</v>
      </c>
      <c r="D18" s="37">
        <v>97.3</v>
      </c>
      <c r="E18" s="37">
        <v>98</v>
      </c>
      <c r="F18" s="37">
        <v>97</v>
      </c>
      <c r="G18" s="42">
        <f t="shared" si="0"/>
        <v>97.433333333333337</v>
      </c>
    </row>
    <row r="19" spans="1:7" x14ac:dyDescent="0.4">
      <c r="A19" s="25" t="s">
        <v>12</v>
      </c>
      <c r="B19" s="26" t="s">
        <v>15</v>
      </c>
      <c r="C19" s="26">
        <v>2</v>
      </c>
      <c r="D19" s="37">
        <v>91.5</v>
      </c>
      <c r="E19" s="37">
        <v>98</v>
      </c>
      <c r="F19" s="37">
        <v>88</v>
      </c>
      <c r="G19" s="42">
        <f t="shared" si="0"/>
        <v>92.5</v>
      </c>
    </row>
    <row r="20" spans="1:7" x14ac:dyDescent="0.4">
      <c r="A20" s="25" t="s">
        <v>22</v>
      </c>
      <c r="B20" s="26" t="s">
        <v>27</v>
      </c>
      <c r="C20" s="26">
        <v>2</v>
      </c>
      <c r="D20" s="37">
        <v>94</v>
      </c>
      <c r="E20" s="37">
        <v>92</v>
      </c>
      <c r="F20" s="37">
        <v>92</v>
      </c>
      <c r="G20" s="42">
        <f t="shared" si="0"/>
        <v>92.666666666666671</v>
      </c>
    </row>
    <row r="21" spans="1:7" x14ac:dyDescent="0.4">
      <c r="A21" s="25" t="s">
        <v>19</v>
      </c>
      <c r="B21" s="26" t="s">
        <v>28</v>
      </c>
      <c r="C21" s="26">
        <v>2</v>
      </c>
      <c r="D21" s="37">
        <v>97.7</v>
      </c>
      <c r="E21" s="37">
        <v>88</v>
      </c>
      <c r="F21" s="37">
        <v>88</v>
      </c>
      <c r="G21" s="42">
        <f t="shared" si="0"/>
        <v>91.233333333333334</v>
      </c>
    </row>
    <row r="22" spans="1:7" x14ac:dyDescent="0.4">
      <c r="A22" s="25" t="s">
        <v>12</v>
      </c>
      <c r="B22" s="26" t="s">
        <v>45</v>
      </c>
      <c r="C22" s="26">
        <v>2</v>
      </c>
      <c r="D22" s="37">
        <v>91.7</v>
      </c>
      <c r="E22" s="37">
        <v>96</v>
      </c>
      <c r="F22" s="37">
        <v>87</v>
      </c>
      <c r="G22" s="42">
        <f t="shared" si="0"/>
        <v>91.566666666666663</v>
      </c>
    </row>
    <row r="23" spans="1:7" x14ac:dyDescent="0.4">
      <c r="A23" s="25" t="s">
        <v>7</v>
      </c>
      <c r="B23" s="26" t="s">
        <v>46</v>
      </c>
      <c r="C23" s="26">
        <v>3</v>
      </c>
      <c r="D23" s="37">
        <v>71.099999999999994</v>
      </c>
      <c r="E23" s="37">
        <v>92</v>
      </c>
      <c r="F23" s="37">
        <v>92</v>
      </c>
      <c r="G23" s="42">
        <f t="shared" si="0"/>
        <v>85.033333333333331</v>
      </c>
    </row>
    <row r="24" spans="1:7" x14ac:dyDescent="0.4">
      <c r="A24" s="25" t="s">
        <v>7</v>
      </c>
      <c r="B24" s="26" t="s">
        <v>47</v>
      </c>
      <c r="C24" s="26">
        <v>3</v>
      </c>
      <c r="D24" s="37">
        <v>81.099999999999994</v>
      </c>
      <c r="E24" s="37">
        <v>79</v>
      </c>
      <c r="F24" s="37">
        <v>96</v>
      </c>
      <c r="G24" s="42">
        <f t="shared" si="0"/>
        <v>85.366666666666674</v>
      </c>
    </row>
    <row r="25" spans="1:7" x14ac:dyDescent="0.4">
      <c r="A25" s="25" t="s">
        <v>7</v>
      </c>
      <c r="B25" s="26" t="s">
        <v>48</v>
      </c>
      <c r="C25" s="26">
        <v>2</v>
      </c>
      <c r="D25" s="37">
        <v>84.6</v>
      </c>
      <c r="E25" s="37">
        <v>77</v>
      </c>
      <c r="F25" s="37">
        <v>96</v>
      </c>
      <c r="G25" s="42">
        <f t="shared" si="0"/>
        <v>85.866666666666674</v>
      </c>
    </row>
    <row r="26" spans="1:7" x14ac:dyDescent="0.4">
      <c r="A26" s="25" t="s">
        <v>7</v>
      </c>
      <c r="B26" s="26" t="s">
        <v>49</v>
      </c>
      <c r="C26" s="26">
        <v>3</v>
      </c>
      <c r="D26" s="37">
        <v>72.8</v>
      </c>
      <c r="E26" s="37">
        <v>95</v>
      </c>
      <c r="F26" s="37">
        <v>91</v>
      </c>
      <c r="G26" s="42">
        <f t="shared" si="0"/>
        <v>86.266666666666666</v>
      </c>
    </row>
    <row r="27" spans="1:7" x14ac:dyDescent="0.4">
      <c r="A27" s="25" t="s">
        <v>7</v>
      </c>
      <c r="B27" s="26" t="s">
        <v>50</v>
      </c>
      <c r="C27" s="26">
        <v>2</v>
      </c>
      <c r="D27" s="37">
        <v>99.9</v>
      </c>
      <c r="E27" s="37">
        <v>95</v>
      </c>
      <c r="F27" s="37">
        <v>94</v>
      </c>
      <c r="G27" s="42">
        <f t="shared" si="0"/>
        <v>96.3</v>
      </c>
    </row>
    <row r="28" spans="1:7" x14ac:dyDescent="0.4">
      <c r="A28" s="25" t="s">
        <v>7</v>
      </c>
      <c r="B28" s="26" t="s">
        <v>51</v>
      </c>
      <c r="C28" s="26">
        <v>2</v>
      </c>
      <c r="D28" s="37">
        <v>93.3</v>
      </c>
      <c r="E28" s="37">
        <v>87</v>
      </c>
      <c r="F28" s="37">
        <v>95</v>
      </c>
      <c r="G28" s="42">
        <f t="shared" si="0"/>
        <v>91.766666666666666</v>
      </c>
    </row>
    <row r="29" spans="1:7" x14ac:dyDescent="0.4">
      <c r="A29" s="25" t="s">
        <v>22</v>
      </c>
      <c r="B29" s="26" t="s">
        <v>36</v>
      </c>
      <c r="C29" s="26">
        <v>2</v>
      </c>
      <c r="D29" s="37">
        <v>93.3</v>
      </c>
      <c r="E29" s="37">
        <v>94</v>
      </c>
      <c r="F29" s="37">
        <v>90</v>
      </c>
      <c r="G29" s="42">
        <f t="shared" si="0"/>
        <v>92.433333333333337</v>
      </c>
    </row>
    <row r="30" spans="1:7" x14ac:dyDescent="0.4">
      <c r="A30" s="28" t="s">
        <v>19</v>
      </c>
      <c r="B30" s="29" t="s">
        <v>37</v>
      </c>
      <c r="C30" s="29">
        <v>3</v>
      </c>
      <c r="D30" s="38">
        <v>97.7</v>
      </c>
      <c r="E30" s="38">
        <v>99</v>
      </c>
      <c r="F30" s="38">
        <v>95</v>
      </c>
      <c r="G30" s="43">
        <f t="shared" si="0"/>
        <v>97.233333333333334</v>
      </c>
    </row>
  </sheetData>
  <phoneticPr fontId="1" type="noConversion"/>
  <conditionalFormatting sqref="G5:G30">
    <cfRule type="dataBar" priority="2">
      <dataBar>
        <cfvo type="percentile" val="10"/>
        <cfvo type="percentile" val="90"/>
        <color rgb="FF638EC6"/>
      </dataBar>
      <extLst>
        <ext xmlns:x14="http://schemas.microsoft.com/office/spreadsheetml/2009/9/main" uri="{B025F937-C7B1-47D3-B67F-A62EFF666E3E}">
          <x14:id>{B90462EE-1FA0-46FF-835F-19E8E27543DC}</x14:id>
        </ext>
      </extLst>
    </cfRule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{860D436C-DE42-438A-AD26-775D13A5A4EC}</x14:id>
        </ext>
      </extLst>
    </cfRule>
  </conditionalFormatting>
  <pageMargins left="0.7" right="0.7" top="0.75" bottom="0.75" header="0.3" footer="0.3"/>
  <ignoredErrors>
    <ignoredError sqref="G5:G30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90462EE-1FA0-46FF-835F-19E8E27543DC}">
            <x14:dataBar minLength="0" maxLength="100" gradient="0">
              <x14:cfvo type="percentile">
                <xm:f>10</xm:f>
              </x14:cfvo>
              <x14:cfvo type="percentile">
                <xm:f>90</xm:f>
              </x14:cfvo>
              <x14:negativeFillColor rgb="FF638EC6"/>
              <x14:axisColor rgb="FF000000"/>
            </x14:dataBar>
          </x14:cfRule>
          <x14:cfRule type="dataBar" id="{860D436C-DE42-438A-AD26-775D13A5A4EC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tabSelected="1" zoomScale="81" zoomScaleNormal="81" workbookViewId="0">
      <selection activeCell="H7" sqref="B6:H7"/>
    </sheetView>
  </sheetViews>
  <sheetFormatPr defaultRowHeight="17.399999999999999" x14ac:dyDescent="0.4"/>
  <cols>
    <col min="3" max="3" width="13" bestFit="1" customWidth="1"/>
    <col min="6" max="6" width="11" bestFit="1" customWidth="1"/>
    <col min="9" max="9" width="15.8984375" customWidth="1"/>
  </cols>
  <sheetData>
    <row r="2" spans="2:7" x14ac:dyDescent="0.4">
      <c r="B2" t="s">
        <v>52</v>
      </c>
    </row>
    <row r="3" spans="2:7" x14ac:dyDescent="0.4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4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4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449580</xdr:colOff>
                <xdr:row>0</xdr:row>
                <xdr:rowOff>175260</xdr:rowOff>
              </from>
              <to>
                <xdr:col>8</xdr:col>
                <xdr:colOff>1021080</xdr:colOff>
                <xdr:row>2</xdr:row>
                <xdr:rowOff>121920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s E A A B Q S w M E F A A C A A g A p r 6 P W k 3 D 7 Z + k A A A A 9 g A A A B I A H A B D b 2 5 m a W c v U G F j a 2 F n Z S 5 4 b W w g o h g A K K A U A A A A A A A A A A A A A A A A A A A A A A A A A A A A h Y 8 9 D o I w A I W v Q r r T P 4 0 x p J T B U U m M J s a 1 K R U a o D W 0 W O 7 m 4 J G 8 g h h F 3 R z f 9 7 7 h v f v 1 x r K h b a K L 6 p y 2 J g U E Y h A p I 2 2 h T Z m C 3 p / i J c g 4 2 w p Z i 1 J F o 2 x c M r g i B Z X 3 5 w S h E A I M M 2 i 7 E l G M C T r m m 7 2 s V C v A R 9 b / 5 V g b 5 4 W R C n B 2 e I 3 h F J I 5 g Q t M I W Z o g i z X 5 i v Q c e + z / Y F s 1 T e + 7 x S v b b z e M T R F h t 4 f + A N Q S w M E F A A C A A g A p r 6 P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K a + j 1 o T 1 h I 7 N Q E A A O w C A A A T A B w A R m 9 y b X V s Y X M v U 2 V j d G l v b j E u b S C i G A A o o B Q A A A A A A A A A A A A A A A A A A A A A A A A A A A D t k D F L w 0 A U x / d A v s N x X R I I x X Z U M k h E c B G x b k 2 Q a / q w g S a R 3 L V L 6 S B U U H T o U t p q h s z F o T V V A v q J L p f v 4 J U 4 t I K b o 2 9 5 v M f j / / + 9 P w W X e W G A G m W v H a i K q t A O i a C N 8 p e M p 5 8 8 H Y n p G p m o C 0 x V k C z x P M 7 T T G 4 O X R c o r R 4 R R l q E g n b s d a F q h Q G D g F E N W / s 2 z 7 L 8 d S o + 1 s U 8 r v H s n m d L 8 R 7 b e 3 U k 3 m L x k J S z i J N i N p H b 4 u n R L i Z z 6 Z p L 1 9 F K J D d V 4 r r t F t Y N 1 L Q i I A x O S d + 7 I h v Y s y i 8 h o h 5 Q E 0 W 9 c D R j Z L v 8 g d 4 y T t o N t w O + M T E 2 D h h 4 J t 4 + w w 7 w + b m D + d b o 4 J F E v P V M h / H a K M i 7 m Z Y S l 2 Q l n z x H P y w D 1 b Y 7 f k B 1 X b s j A G W 3 P n i F g 9 1 V f G C 3 9 W 2 k 6 7 s s C C t r u P / w P 8 8 8 C 9 Q S w E C L Q A U A A I A C A C m v o 9 a T c P t n 6 Q A A A D 2 A A A A E g A A A A A A A A A A A A A A A A A A A A A A Q 2 9 u Z m l n L 1 B h Y 2 t h Z 2 U u e G 1 s U E s B A i 0 A F A A C A A g A p r 6 P W g / K 6 a u k A A A A 6 Q A A A B M A A A A A A A A A A A A A A A A A 8 A A A A F t D b 2 5 0 Z W 5 0 X 1 R 5 c G V z X S 5 4 b W x Q S w E C L Q A U A A I A C A C m v o 9 a E 9 Y S O z U B A A D s A g A A E w A A A A A A A A A A A A A A A A D h A Q A A R m 9 y b X V s Y X M v U 2 V j d G l v b j E u b V B L B Q Y A A A A A A w A D A M I A A A B j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+ G g A A A A A A A B w a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8 l R U I l Q U M l Q j g l R U E l Q j M l Q k M l R U E l Q j M l O D Q l R U M l O T c l Q j Q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k M j V m Y j F i Z i 1 m O W Y 1 L T Q 2 M j M t Y j B i M C 0 2 N j B l Z m E 2 Y z l l O T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P t g 5 D s g 4 k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M z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D Q t M T V U M T Q 6 M z E 6 M D I u M T U 5 O D A y N F o i I C 8 + P E V u d H J 5 I F R 5 c G U 9 I k Z p b G x D b 2 x 1 b W 5 U e X B l c y I g V m F s d W U 9 I n N C Z 1 V H Q l F V R k J R P T 0 i I C 8 + P E V u d H J 5 I F R 5 c G U 9 I k Z p b G x D b 2 x 1 b W 5 O Y W 1 l c y I g V m F s d W U 9 I n N b J n F 1 b 3 Q 7 7 Z W Z 6 r O 8 6 6 q F J n F 1 b 3 Q 7 L C Z x d W 9 0 O + 2 V m e u F h C Z x d W 9 0 O y w m c X V v d D v s h L H r s 4 Q m c X V v d D s s J n F 1 b 3 Q 7 7 Z W Z 6 r O 8 7 I S x 7 K C B J n F 1 b 3 Q 7 L C Z x d W 9 0 O + y W t O 2 V m e 2 F j O y K p O 2 K u C Z x d W 9 0 O y w m c X V v d D v r q b T s o J E m c X V v d D s s J n F 1 b 3 Q 7 7 L S d 7 K C Q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6 6 y 4 6 r O 8 6 r O E 7 J e 0 L 0 F 1 d G 9 S Z W 1 v d m V k Q 2 9 s d W 1 u c z E u e + 2 V m e q z v O u q h S w w f S Z x d W 9 0 O y w m c X V v d D t T Z W N 0 a W 9 u M S / r r L j q s 7 z q s 4 T s l 7 Q v Q X V 0 b 1 J l b W 9 2 Z W R D b 2 x 1 b W 5 z M S 5 7 7 Z W Z 6 4 W E L D F 9 J n F 1 b 3 Q 7 L C Z x d W 9 0 O 1 N l Y 3 R p b 2 4 x L + u s u O q z v O q z h O y X t C 9 B d X R v U m V t b 3 Z l Z E N v b H V t b n M x L n v s h L H r s 4 Q s M n 0 m c X V v d D s s J n F 1 b 3 Q 7 U 2 V j d G l v b j E v 6 6 y 4 6 r O 8 6 r O E 7 J e 0 L 0 F 1 d G 9 S Z W 1 v d m V k Q 2 9 s d W 1 u c z E u e + 2 V m e q z v O y E s e y g g S w z f S Z x d W 9 0 O y w m c X V v d D t T Z W N 0 a W 9 u M S / r r L j q s 7 z q s 4 T s l 7 Q v Q X V 0 b 1 J l b W 9 2 Z W R D b 2 x 1 b W 5 z M S 5 7 7 J a 0 7 Z W Z 7 Y W M 7 I q k 7 Y q 4 L D R 9 J n F 1 b 3 Q 7 L C Z x d W 9 0 O 1 N l Y 3 R p b 2 4 x L + u s u O q z v O q z h O y X t C 9 B d X R v U m V t b 3 Z l Z E N v b H V t b n M x L n v r q b T s o J E s N X 0 m c X V v d D s s J n F 1 b 3 Q 7 U 2 V j d G l v b j E v 6 6 y 4 6 r O 8 6 r O E 7 J e 0 L 0 F 1 d G 9 S Z W 1 v d m V k Q 2 9 s d W 1 u c z E u e + y 0 n e y g k C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/ r r L j q s 7 z q s 4 T s l 7 Q v Q X V 0 b 1 J l b W 9 2 Z W R D b 2 x 1 b W 5 z M S 5 7 7 Z W Z 6 r O 8 6 6 q F L D B 9 J n F 1 b 3 Q 7 L C Z x d W 9 0 O 1 N l Y 3 R p b 2 4 x L + u s u O q z v O q z h O y X t C 9 B d X R v U m V t b 3 Z l Z E N v b H V t b n M x L n v t l Z n r h Y Q s M X 0 m c X V v d D s s J n F 1 b 3 Q 7 U 2 V j d G l v b j E v 6 6 y 4 6 r O 8 6 r O E 7 J e 0 L 0 F 1 d G 9 S Z W 1 v d m V k Q 2 9 s d W 1 u c z E u e + y E s e u z h C w y f S Z x d W 9 0 O y w m c X V v d D t T Z W N 0 a W 9 u M S / r r L j q s 7 z q s 4 T s l 7 Q v Q X V 0 b 1 J l b W 9 2 Z W R D b 2 x 1 b W 5 z M S 5 7 7 Z W Z 6 r O 8 7 I S x 7 K C B L D N 9 J n F 1 b 3 Q 7 L C Z x d W 9 0 O 1 N l Y 3 R p b 2 4 x L + u s u O q z v O q z h O y X t C 9 B d X R v U m V t b 3 Z l Z E N v b H V t b n M x L n v s l r T t l Z n t h Y z s i q T t i r g s N H 0 m c X V v d D s s J n F 1 b 3 Q 7 U 2 V j d G l v b j E v 6 6 y 4 6 r O 8 6 r O E 7 J e 0 L 0 F 1 d G 9 S Z W 1 v d m V k Q 2 9 s d W 1 u c z E u e + u p t O y g k S w 1 f S Z x d W 9 0 O y w m c X V v d D t T Z W N 0 a W 9 u M S / r r L j q s 7 z q s 4 T s l 7 Q v Q X V 0 b 1 J l b W 9 2 Z W R D b 2 x 1 b W 5 z M S 5 7 7 L S d 7 K C Q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U I l Q U M l Q j g l R U E l Q j M l Q k M l R U E l Q j M l O D Q l R U M l O T c l Q j Q v J U V D J T l C J T k w J U V C J U I z J U I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C J U F D J U I 4 J U V B J U I z J U J D J U V B J U I z J T g 0 J U V D J T k 3 J U I 0 L 1 8 l R U I l Q U M l Q j g l R U E l Q j M l Q k M l R U E l Q j M l O D Q l R U M l O T c l Q j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U I l Q U M l Q j g l R U E l Q j M l Q k M l R U E l Q j M l O D Q l R U M l O T c l Q j Q v J U V D J U E w J T l D J U V B J U I x J U I w J U V C J T k w J T l D J T I w J U V D J T k 3 J U I 0 J T I w J U V D J T g 4 J T k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C J U F D J U I 4 J U V B J U I z J U J D J U V B J U I z J T g 0 J U V D J T k 3 J U I 0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j d k M D I 3 Y z M t Y W R i M S 0 0 Z j l i L T h k N m Q t O G M 5 Z G U y M m M y M z U w I i A v P j x F b n R y e S B U e X B l P S J G a W x s R W 5 h Y m x l Z C I g V m F s d W U 9 I m w w I i A v P j x F b n R y e S B U e X B l P S J G a W x s T 2 J q Z W N 0 V H l w Z S I g V m F s d W U 9 I n N Q a X Z v d F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t g 5 D s g 4 k i I C 8 + P E V u d H J 5 I F R 5 c G U 9 I l J l Y 2 9 2 Z X J 5 V G F y Z 2 V 0 U 2 h l Z X Q i I F Z h b H V l P S J z 6 7 a E 7 I S d 7 J 6 R 7 J e F L T E i I C 8 + P E V u d H J 5 I F R 5 c G U 9 I l J l Y 2 9 2 Z X J 5 V G F y Z 2 V 0 Q 2 9 s d W 1 u I i B W Y W x 1 Z T 0 i b D I i I C 8 + P E V u d H J 5 I F R 5 c G U 9 I l J l Y 2 9 2 Z X J 5 V G F y Z 2 V 0 U m 9 3 I i B W Y W x 1 Z T 0 i b D Q i I C 8 + P E V u d H J 5 I F R 5 c G U 9 I l B p d m 9 0 T 2 J q Z W N 0 T m F t Z S I g V m F s d W U 9 I n P r t o T s h J 3 s n p H s l 4 U t M S H t l L z r s p c g 7 Y W M 7 J 2 0 6 7 i U M i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D b 3 V u d C I g V m F s d W U 9 I m w z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C 0 x N V Q x N D o 1 M z o x M i 4 y N j k x M T U z W i I g L z 4 8 R W 5 0 c n k g V H l w Z T 0 i R m l s b E N v b H V t b l R 5 c G V z I i B W Y W x 1 Z T 0 i c 0 J n V U d C U V V G Q l E 9 P S I g L z 4 8 R W 5 0 c n k g V H l w Z T 0 i R m l s b E N v b H V t b k 5 h b W V z I i B W Y W x 1 Z T 0 i c 1 s m c X V v d D v t l Z n q s 7 z r q o U m c X V v d D s s J n F 1 b 3 Q 7 7 Z W Z 6 4 W E J n F 1 b 3 Q 7 L C Z x d W 9 0 O + y E s e u z h C Z x d W 9 0 O y w m c X V v d D v t l Z n q s 7 z s h L H s o I E m c X V v d D s s J n F 1 b 3 Q 7 7 J a 0 7 Z W Z 7 Y W M 7 I q k 7 Y q 4 J n F 1 b 3 Q 7 L C Z x d W 9 0 O + u p t O y g k S Z x d W 9 0 O y w m c X V v d D v s t J 3 s o J A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/ r r L j q s 7 z q s 4 T s l 7 Q g K D I p L 0 F 1 d G 9 S Z W 1 v d m V k Q 2 9 s d W 1 u c z E u e + 2 V m e q z v O u q h S w w f S Z x d W 9 0 O y w m c X V v d D t T Z W N 0 a W 9 u M S / r r L j q s 7 z q s 4 T s l 7 Q g K D I p L 0 F 1 d G 9 S Z W 1 v d m V k Q 2 9 s d W 1 u c z E u e + 2 V m e u F h C w x f S Z x d W 9 0 O y w m c X V v d D t T Z W N 0 a W 9 u M S / r r L j q s 7 z q s 4 T s l 7 Q g K D I p L 0 F 1 d G 9 S Z W 1 v d m V k Q 2 9 s d W 1 u c z E u e + y E s e u z h C w y f S Z x d W 9 0 O y w m c X V v d D t T Z W N 0 a W 9 u M S / r r L j q s 7 z q s 4 T s l 7 Q g K D I p L 0 F 1 d G 9 S Z W 1 v d m V k Q 2 9 s d W 1 u c z E u e + 2 V m e q z v O y E s e y g g S w z f S Z x d W 9 0 O y w m c X V v d D t T Z W N 0 a W 9 u M S / r r L j q s 7 z q s 4 T s l 7 Q g K D I p L 0 F 1 d G 9 S Z W 1 v d m V k Q 2 9 s d W 1 u c z E u e + y W t O 2 V m e 2 F j O y K p O 2 K u C w 0 f S Z x d W 9 0 O y w m c X V v d D t T Z W N 0 a W 9 u M S / r r L j q s 7 z q s 4 T s l 7 Q g K D I p L 0 F 1 d G 9 S Z W 1 v d m V k Q 2 9 s d W 1 u c z E u e + u p t O y g k S w 1 f S Z x d W 9 0 O y w m c X V v d D t T Z W N 0 a W 9 u M S / r r L j q s 7 z q s 4 T s l 7 Q g K D I p L 0 F 1 d G 9 S Z W 1 v d m V k Q 2 9 s d W 1 u c z E u e + y 0 n e y g k C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/ r r L j q s 7 z q s 4 T s l 7 Q g K D I p L 0 F 1 d G 9 S Z W 1 v d m V k Q 2 9 s d W 1 u c z E u e + 2 V m e q z v O u q h S w w f S Z x d W 9 0 O y w m c X V v d D t T Z W N 0 a W 9 u M S / r r L j q s 7 z q s 4 T s l 7 Q g K D I p L 0 F 1 d G 9 S Z W 1 v d m V k Q 2 9 s d W 1 u c z E u e + 2 V m e u F h C w x f S Z x d W 9 0 O y w m c X V v d D t T Z W N 0 a W 9 u M S / r r L j q s 7 z q s 4 T s l 7 Q g K D I p L 0 F 1 d G 9 S Z W 1 v d m V k Q 2 9 s d W 1 u c z E u e + y E s e u z h C w y f S Z x d W 9 0 O y w m c X V v d D t T Z W N 0 a W 9 u M S / r r L j q s 7 z q s 4 T s l 7 Q g K D I p L 0 F 1 d G 9 S Z W 1 v d m V k Q 2 9 s d W 1 u c z E u e + 2 V m e q z v O y E s e y g g S w z f S Z x d W 9 0 O y w m c X V v d D t T Z W N 0 a W 9 u M S / r r L j q s 7 z q s 4 T s l 7 Q g K D I p L 0 F 1 d G 9 S Z W 1 v d m V k Q 2 9 s d W 1 u c z E u e + y W t O 2 V m e 2 F j O y K p O 2 K u C w 0 f S Z x d W 9 0 O y w m c X V v d D t T Z W N 0 a W 9 u M S / r r L j q s 7 z q s 4 T s l 7 Q g K D I p L 0 F 1 d G 9 S Z W 1 v d m V k Q 2 9 s d W 1 u c z E u e + u p t O y g k S w 1 f S Z x d W 9 0 O y w m c X V v d D t T Z W N 0 a W 9 u M S / r r L j q s 7 z q s 4 T s l 7 Q g K D I p L 0 F 1 d G 9 S Z W 1 v d m V k Q 2 9 s d W 1 u c z E u e + y 0 n e y g k C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C J U F D J U I 4 J U V B J U I z J U J D J U V B J U I z J T g 0 J U V D J T k 3 J U I 0 J T I w K D I p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i V B Q y V C O C V F Q S V C M y V C Q y V F Q S V C M y U 4 N C V F Q y U 5 N y V C N C U y M C g y K S 9 f J U V C J U F D J U I 4 J U V B J U I z J U J D J U V B J U I z J T g 0 J U V D J T k 3 J U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C J U F D J U I 4 J U V B J U I z J U J D J U V B J U I z J T g 0 J U V D J T k 3 J U I 0 J T I w K D I p L y V F Q y V B M C U 5 Q y V F Q S V C M S V C M C V F Q i U 5 M C U 5 Q y U y M C V F Q y U 5 N y V C N C U y M C V F Q y U 4 O C U 5 O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n r h p l y d y l S K W i 9 F B f l H m U A A A A A A I A A A A A A B B m A A A A A Q A A I A A A A C J I 6 L O 7 + F z S V z L 9 i F s C u 9 D F k d Z f 0 S R Z D G 5 z L 7 y h u y q k A A A A A A 6 A A A A A A g A A I A A A A I 7 R K h E l i W h E y h M k k Z B N 0 V V v D k 2 K D g c w W k S o w 1 t c r g T h U A A A A D 7 w C L e i Y t w s o Z / B x V l z 9 q X L 5 o 9 2 5 W o X 0 9 6 C 9 R K m R S h / n K c 4 B r v b f f B s N B p K 6 v 4 t P p a w S 6 B 9 r g / K G w 8 d A 9 t l 8 e j L o + v 8 e y C 5 n i Z h R e B Q r 5 b D Q A A A A N n C h a r d b 5 I b p 2 V 3 n 0 O H k 4 Z 0 e L J G y g r Y T W l L w m t X w Y 6 G 6 u m k + Q 6 5 B d b l V E f D e + u n Y s 0 i Y 1 o 4 3 1 C 3 B z k n u W a u B o c = < / D a t a M a s h u p > 
</file>

<file path=customXml/itemProps1.xml><?xml version="1.0" encoding="utf-8"?>
<ds:datastoreItem xmlns:ds="http://schemas.openxmlformats.org/officeDocument/2006/customXml" ds:itemID="{81100247-F6C1-4267-B467-2C5252B4AEC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지윤 장</cp:lastModifiedBy>
  <dcterms:created xsi:type="dcterms:W3CDTF">2023-08-09T00:13:15Z</dcterms:created>
  <dcterms:modified xsi:type="dcterms:W3CDTF">2025-04-15T15:41:28Z</dcterms:modified>
</cp:coreProperties>
</file>