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 codeName="{26A90621-87C4-6C01-FD6A-EE6E7C14090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Luke Shin\OneDrive\바탕 화면\하반기 자격증 취득\컴퓨터활용능력 1급\시나공\온라인 채점 서비스 제출용\액셀\"/>
    </mc:Choice>
  </mc:AlternateContent>
  <xr:revisionPtr revIDLastSave="0" documentId="13_ncr:1_{0F988B5B-9088-4AB9-B992-24BB12FE7B18}" xr6:coauthVersionLast="47" xr6:coauthVersionMax="47" xr10:uidLastSave="{00000000-0000-0000-0000-000000000000}"/>
  <bookViews>
    <workbookView xWindow="324" yWindow="384" windowWidth="22716" windowHeight="12732" firstSheet="2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definedNames>
    <definedName name="_xlnm._FilterDatabase" localSheetId="0" hidden="1">'기본작업-1'!$A$2:$I$25</definedName>
    <definedName name="_xlnm._FilterDatabase" localSheetId="4" hidden="1">'분석작업-2'!$B$4:$I$37</definedName>
    <definedName name="_xleta.T" hidden="1" xlm="1">#NAME?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1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" i="3" l="1" a="1"/>
  <c r="I4" i="3" s="1"/>
  <c r="I5" i="3" a="1"/>
  <c r="I5" i="3"/>
  <c r="I6" i="3" a="1"/>
  <c r="I6" i="3" s="1"/>
  <c r="I7" i="3" a="1"/>
  <c r="I7" i="3" s="1"/>
  <c r="I8" i="3" a="1"/>
  <c r="I8" i="3"/>
  <c r="I9" i="3" a="1"/>
  <c r="I9" i="3"/>
  <c r="I10" i="3" a="1"/>
  <c r="I10" i="3"/>
  <c r="I11" i="3" a="1"/>
  <c r="I11" i="3"/>
  <c r="I12" i="3" a="1"/>
  <c r="I12" i="3"/>
  <c r="I13" i="3" a="1"/>
  <c r="I13" i="3"/>
  <c r="I14" i="3" a="1"/>
  <c r="I14" i="3"/>
  <c r="I15" i="3" a="1"/>
  <c r="I15" i="3"/>
  <c r="I16" i="3" a="1"/>
  <c r="I16" i="3" s="1"/>
  <c r="I17" i="3" a="1"/>
  <c r="I17" i="3" s="1"/>
  <c r="I18" i="3" a="1"/>
  <c r="I18" i="3"/>
  <c r="I19" i="3" a="1"/>
  <c r="I19" i="3" s="1"/>
  <c r="I20" i="3" a="1"/>
  <c r="I20" i="3" s="1"/>
  <c r="I21" i="3" a="1"/>
  <c r="I21" i="3"/>
  <c r="I22" i="3" a="1"/>
  <c r="I22" i="3" s="1"/>
  <c r="I23" i="3" a="1"/>
  <c r="I23" i="3"/>
  <c r="I24" i="3" a="1"/>
  <c r="I24" i="3"/>
  <c r="I25" i="3" a="1"/>
  <c r="I25" i="3"/>
  <c r="I26" i="3" a="1"/>
  <c r="I26" i="3"/>
  <c r="I27" i="3" a="1"/>
  <c r="I27" i="3"/>
  <c r="I28" i="3" a="1"/>
  <c r="I28" i="3" s="1"/>
  <c r="I29" i="3" a="1"/>
  <c r="I29" i="3"/>
  <c r="I30" i="3" a="1"/>
  <c r="I30" i="3"/>
  <c r="I31" i="3" a="1"/>
  <c r="I31" i="3"/>
  <c r="I32" i="3" a="1"/>
  <c r="I32" i="3"/>
  <c r="I33" i="3" a="1"/>
  <c r="I33" i="3"/>
  <c r="I34" i="3" a="1"/>
  <c r="I34" i="3"/>
  <c r="I35" i="3" a="1"/>
  <c r="I35" i="3"/>
  <c r="I3" i="3" a="1"/>
  <c r="I3" i="3" s="1"/>
  <c r="A28" i="1"/>
  <c r="I38" i="2"/>
  <c r="I37" i="2"/>
  <c r="I36" i="2"/>
  <c r="I35" i="2"/>
  <c r="I34" i="2"/>
  <c r="I33" i="2"/>
  <c r="I32" i="2"/>
  <c r="I31" i="2"/>
  <c r="I30" i="2"/>
  <c r="I29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I5" i="2"/>
  <c r="I4" i="2"/>
  <c r="I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2BD241F-4B93-48B4-9C3C-C6C2BF9AADB6}" sourceFile="C:\Users\Luke Shin\OneDrive\바탕 화면\하반기 자격증 취득\컴퓨터활용능력 1급\시나공\02 최신기출유형\01회\저축현황.accdb" keepAlive="1" name="저축현황" type="5" refreshedVersion="8" background="1">
    <dbPr connection="Provider=Microsoft.ACE.OLEDB.12.0;User ID=Admin;Data Source=C:\Users\Luke Shin\OneDrive\바탕 화면\하반기 자격증 취득\컴퓨터활용능력 1급\시나공\02 최신기출유형\01회\저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가입자별저축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<sst xmlns="http://schemas.openxmlformats.org/spreadsheetml/2006/main" count="955" uniqueCount="79">
  <si>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</si>
  <si>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</si>
  <si>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</si>
  <si>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</si>
  <si>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</si>
  <si>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</si>
  <si>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</si>
  <si>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</si>
  <si>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</si>
  <si>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</si>
  <si>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</si>
  <si>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</si>
  <si>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</si>
  <si>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</si>
  <si>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</si>
  <si>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</si>
  <si>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</si>
  <si>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</si>
  <si>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</si>
  <si>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</si>
  <si>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</si>
  <si>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</si>
  <si>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</si>
  <si>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</si>
  <si>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</si>
  <si>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</si>
  <si>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</si>
  <si>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</si>
  <si>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</si>
  <si>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</si>
  <si>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</si>
  <si>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</si>
  <si>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</si>
  <si>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</si>
  <si>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</si>
  <si>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</si>
  <si>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</si>
  <si>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</si>
  <si>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</si>
  <si>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</si>
  <si>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</si>
  <si>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</si>
  <si>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</si>
  <si>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</si>
  <si>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</si>
  <si>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</si>
  <si>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</si>
  <si>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</si>
  <si>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</si>
  <si>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</si>
  <si>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</si>
  <si>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</si>
  <si>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</si>
  <si>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</si>
  <si>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</si>
  <si>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</si>
  <si>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</si>
  <si>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</si>
  <si>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</si>
  <si>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</si>
  <si>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</si>
  <si>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</si>
  <si>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</si>
  <si>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</si>
  <si>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</si>
  <si>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</si>
  <si>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</si>
  <si>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없음</t>
    <phoneticPr fontId="1" type="noConversion"/>
  </si>
  <si>
    <t>조건</t>
    <phoneticPr fontId="1" type="noConversion"/>
  </si>
  <si>
    <t>총합계</t>
  </si>
  <si>
    <t>(다중 항목)</t>
  </si>
  <si>
    <t>값</t>
  </si>
  <si>
    <t>가입시간2</t>
  </si>
  <si>
    <t>오전</t>
  </si>
  <si>
    <t>오후</t>
  </si>
  <si>
    <t>평균 : 월불입액</t>
  </si>
  <si>
    <t>전체 평균 : 월불입액</t>
  </si>
  <si>
    <t>평균 : 연이율</t>
  </si>
  <si>
    <t>전체 평균 : 연이율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</si>
</sst>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\★0.0%;[Blue][&gt;=0.025]\☆0.0%;0.0%;&quot;※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14" fontId="0" fillId="6" borderId="2" xfId="0" applyNumberFormat="1" applyFill="1" applyBorder="1" applyAlignment="1">
      <alignment horizontal="center" vertical="center"/>
    </xf>
    <xf numFmtId="41" fontId="0" fillId="6" borderId="2" xfId="0" applyNumberFormat="1" applyFill="1" applyBorder="1" applyAlignment="1">
      <alignment horizontal="center" vertical="center"/>
    </xf>
    <xf numFmtId="176" fontId="0" fillId="6" borderId="2" xfId="0" applyNumberFormat="1" applyFill="1" applyBorder="1" applyAlignment="1">
      <alignment horizontal="center" vertical="center"/>
    </xf>
    <xf numFmtId="6" fontId="0" fillId="6" borderId="3" xfId="0" applyNumberFormat="1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/>
    </xf>
    <xf numFmtId="14" fontId="0" fillId="7" borderId="2" xfId="0" applyNumberFormat="1" applyFill="1" applyBorder="1" applyAlignment="1">
      <alignment horizontal="center" vertical="center"/>
    </xf>
    <xf numFmtId="41" fontId="0" fillId="7" borderId="2" xfId="0" applyNumberFormat="1" applyFill="1" applyBorder="1" applyAlignment="1">
      <alignment horizontal="center" vertical="center"/>
    </xf>
    <xf numFmtId="176" fontId="0" fillId="7" borderId="2" xfId="0" applyNumberFormat="1" applyFill="1" applyBorder="1" applyAlignment="1">
      <alignment horizontal="center" vertical="center"/>
    </xf>
    <xf numFmtId="6" fontId="0" fillId="7" borderId="3" xfId="0" applyNumberFormat="1" applyFill="1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14" fontId="0" fillId="6" borderId="8" xfId="0" applyNumberFormat="1" applyFill="1" applyBorder="1" applyAlignment="1">
      <alignment horizontal="center" vertical="center"/>
    </xf>
    <xf numFmtId="41" fontId="0" fillId="6" borderId="8" xfId="0" applyNumberFormat="1" applyFill="1" applyBorder="1" applyAlignment="1">
      <alignment horizontal="center" vertical="center"/>
    </xf>
    <xf numFmtId="176" fontId="0" fillId="6" borderId="8" xfId="0" applyNumberFormat="1" applyFill="1" applyBorder="1" applyAlignment="1">
      <alignment horizontal="center" vertical="center"/>
    </xf>
    <xf numFmtId="6" fontId="0" fillId="6" borderId="1" xfId="0" applyNumberForma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" vertical="center"/>
    </xf>
    <xf numFmtId="0" fontId="3" fillId="8" borderId="3" xfId="0" applyFont="1" applyFill="1" applyBorder="1" applyAlignment="1">
      <alignment horizontal="center" vertical="center"/>
    </xf>
    <xf numFmtId="0" fontId="0" fillId="9" borderId="2" xfId="0" applyFill="1" applyBorder="1" applyAlignment="1">
      <alignment horizontal="center" vertical="center"/>
    </xf>
    <xf numFmtId="14" fontId="0" fillId="9" borderId="2" xfId="0" applyNumberFormat="1" applyFill="1" applyBorder="1" applyAlignment="1">
      <alignment horizontal="center" vertical="center"/>
    </xf>
    <xf numFmtId="41" fontId="0" fillId="9" borderId="2" xfId="0" applyNumberFormat="1" applyFill="1" applyBorder="1" applyAlignment="1">
      <alignment horizontal="center" vertical="center"/>
    </xf>
    <xf numFmtId="176" fontId="0" fillId="9" borderId="2" xfId="0" applyNumberFormat="1" applyFill="1" applyBorder="1" applyAlignment="1">
      <alignment horizontal="center" vertical="center"/>
    </xf>
    <xf numFmtId="6" fontId="0" fillId="9" borderId="3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41" fontId="0" fillId="0" borderId="2" xfId="0" applyNumberFormat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6" fontId="0" fillId="0" borderId="3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41" fontId="0" fillId="0" borderId="8" xfId="0" applyNumberFormat="1" applyBorder="1" applyAlignment="1">
      <alignment horizontal="center" vertical="center"/>
    </xf>
    <xf numFmtId="176" fontId="0" fillId="0" borderId="8" xfId="0" applyNumberFormat="1" applyBorder="1" applyAlignment="1">
      <alignment horizontal="center" vertical="center"/>
    </xf>
    <xf numFmtId="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0CF-417D-95FA-37B7EF80355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40" name="Button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6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41" name="Button 5" hidden="1">
              <a:extLst>
                <a:ext uri="{63B3BB69-23CF-44E3-9099-C40C66FF867C}">
                  <a14:compatExt spid="_x0000_s14341"/>
                </a:ext>
                <a:ext uri="{FF2B5EF4-FFF2-40B4-BE49-F238E27FC236}">
                  <a16:creationId xmlns:a16="http://schemas.microsoft.com/office/drawing/2014/main" id="{00000000-0008-0000-0600-00000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신광택" refreshedDate="46222.798726157409" backgroundQuery="1" createdVersion="8" refreshedVersion="8" minRefreshableVersion="3" recordCount="33" xr:uid="{07AC59C6-C088-447D-808A-6FF8610D409F}">
  <cacheSource type="external" connectionId="1"/>
  <cacheFields count="12">
    <cacheField name="가입자명" numFmtId="0">
      <sharedItems/>
    </cacheField>
    <cacheField name="성별" numFmtId="0">
      <sharedItems count="2">
        <s v="남"/>
        <s v="여"/>
      </sharedItems>
    </cacheField>
    <cacheField name="가입시간" numFmtId="0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11"/>
    </cacheField>
    <cacheField name="상품종류" numFmtId="0">
      <sharedItems count="3">
        <s v="정기적금"/>
        <s v="청약저축"/>
        <s v="청약예금"/>
      </sharedItems>
    </cacheField>
    <cacheField name="지점명" numFmtId="0">
      <sharedItems count="4">
        <s v="합정"/>
        <s v="여의도"/>
        <s v="강남"/>
        <s v="명동"/>
      </sharedItems>
    </cacheField>
    <cacheField name="월불입액" numFmtId="0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계약기간" numFmtId="0">
      <sharedItems containsSemiMixedTypes="0" containsString="0" containsNumber="1" containsInteger="1" minValue="120" maxValue="120" count="1">
        <n v="120"/>
      </sharedItems>
    </cacheField>
    <cacheField name="납입시점" numFmtId="0">
      <sharedItems count="2">
        <s v="월말"/>
        <s v="월초"/>
      </sharedItems>
    </cacheField>
    <cacheField name="연이율" numFmtId="0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만기금액" numFmtId="0">
      <sharedItems containsSemiMixedTypes="0" containsString="0" containsNumber="1" containsInteger="1" minValue="1335000" maxValue="37825000" count="29">
        <n v="15927000"/>
        <n v="34114000"/>
        <n v="13863000"/>
        <n v="11965000"/>
        <n v="16811000"/>
        <n v="16174000"/>
        <n v="1348000"/>
        <n v="6648000"/>
        <n v="20962000"/>
        <n v="10427000"/>
        <n v="20794000"/>
        <n v="16635000"/>
        <n v="11149000"/>
        <n v="10691000"/>
        <n v="6932000"/>
        <n v="6988000"/>
        <n v="19908000"/>
        <n v="37825000"/>
        <n v="16120000"/>
        <n v="21693000"/>
        <n v="13295000"/>
        <n v="33236000"/>
        <n v="1335000"/>
        <n v="34656000"/>
        <n v="29111000"/>
        <n v="9291000"/>
        <n v="9453000"/>
        <n v="20904000"/>
        <n v="7098000"/>
      </sharedItems>
    </cacheField>
    <cacheField name="총납입개월" numFmtId="0">
      <sharedItems containsBlank="1" count="24">
        <s v="12개월"/>
        <s v="60개월"/>
        <s v="19개월"/>
        <s v="50개월"/>
        <s v="23개월"/>
        <s v="45개월"/>
        <s v="31개월"/>
        <s v="29개월"/>
        <s v="56개월"/>
        <s v="00개월"/>
        <m/>
        <s v="27개월"/>
        <s v="04개월"/>
        <s v="37개월"/>
        <s v="43개월"/>
        <s v="26개월"/>
        <s v="39개월"/>
        <s v="63개월"/>
        <s v="13개월"/>
        <s v="11개월"/>
        <s v="09개월"/>
        <s v="34개월"/>
        <s v="17개월"/>
        <s v="75개월"/>
      </sharedItems>
    </cacheField>
    <cacheField name="가입시간2" numFmtId="0" databaseField="0">
      <fieldGroup base="2">
        <discretePr count="31">
          <x v="0"/>
          <x v="14"/>
          <x v="14"/>
          <x v="1"/>
          <x v="2"/>
          <x v="14"/>
          <x v="14"/>
          <x v="14"/>
          <x v="14"/>
          <x v="14"/>
          <x v="3"/>
          <x v="14"/>
          <x v="4"/>
          <x v="14"/>
          <x v="5"/>
          <x v="6"/>
          <x v="7"/>
          <x v="14"/>
          <x v="14"/>
          <x v="8"/>
          <x v="15"/>
          <x v="9"/>
          <x v="15"/>
          <x v="10"/>
          <x v="11"/>
          <x v="15"/>
          <x v="12"/>
          <x v="15"/>
          <x v="15"/>
          <x v="13"/>
          <x v="15"/>
        </discretePr>
        <groupItems count="16">
          <d v="1899-12-30T09:15:00"/>
          <d v="1899-12-30T10:27:00"/>
          <d v="1899-12-30T10:32:00"/>
          <d v="1899-12-30T11:15:00"/>
          <d v="1899-12-30T11:26:00"/>
          <d v="1899-12-30T11:35:00"/>
          <d v="1899-12-30T11:36:00"/>
          <d v="1899-12-30T11:40:00"/>
          <d v="1899-12-30T12:03:00"/>
          <d v="1899-12-30T12:16:00"/>
          <d v="1899-12-30T12:50:00"/>
          <d v="1899-12-30T13:05:00"/>
          <d v="1899-12-30T14:35:00"/>
          <d v="1899-12-30T15:33:00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s v="전현우"/>
    <x v="0"/>
    <x v="0"/>
    <x v="0"/>
    <x v="0"/>
    <x v="0"/>
    <x v="0"/>
    <x v="0"/>
    <x v="0"/>
    <x v="0"/>
    <x v="0"/>
  </r>
  <r>
    <s v="이승완"/>
    <x v="0"/>
    <x v="1"/>
    <x v="0"/>
    <x v="1"/>
    <x v="1"/>
    <x v="0"/>
    <x v="1"/>
    <x v="1"/>
    <x v="1"/>
    <x v="1"/>
  </r>
  <r>
    <s v="조인호"/>
    <x v="0"/>
    <x v="2"/>
    <x v="0"/>
    <x v="2"/>
    <x v="0"/>
    <x v="0"/>
    <x v="0"/>
    <x v="0"/>
    <x v="0"/>
    <x v="2"/>
  </r>
  <r>
    <s v="정명우"/>
    <x v="0"/>
    <x v="3"/>
    <x v="1"/>
    <x v="3"/>
    <x v="2"/>
    <x v="0"/>
    <x v="1"/>
    <x v="2"/>
    <x v="2"/>
    <x v="3"/>
  </r>
  <r>
    <s v="김충협"/>
    <x v="0"/>
    <x v="4"/>
    <x v="0"/>
    <x v="3"/>
    <x v="3"/>
    <x v="0"/>
    <x v="1"/>
    <x v="0"/>
    <x v="3"/>
    <x v="4"/>
  </r>
  <r>
    <s v="손세준"/>
    <x v="0"/>
    <x v="5"/>
    <x v="2"/>
    <x v="3"/>
    <x v="0"/>
    <x v="0"/>
    <x v="1"/>
    <x v="3"/>
    <x v="4"/>
    <x v="5"/>
  </r>
  <r>
    <s v="김효상"/>
    <x v="0"/>
    <x v="5"/>
    <x v="1"/>
    <x v="2"/>
    <x v="0"/>
    <x v="0"/>
    <x v="0"/>
    <x v="4"/>
    <x v="5"/>
    <x v="6"/>
  </r>
  <r>
    <s v="박태진"/>
    <x v="1"/>
    <x v="6"/>
    <x v="1"/>
    <x v="2"/>
    <x v="4"/>
    <x v="0"/>
    <x v="0"/>
    <x v="4"/>
    <x v="6"/>
    <x v="0"/>
  </r>
  <r>
    <s v="김우리"/>
    <x v="1"/>
    <x v="7"/>
    <x v="0"/>
    <x v="1"/>
    <x v="5"/>
    <x v="0"/>
    <x v="1"/>
    <x v="0"/>
    <x v="7"/>
    <x v="7"/>
  </r>
  <r>
    <s v="나한전"/>
    <x v="0"/>
    <x v="8"/>
    <x v="2"/>
    <x v="2"/>
    <x v="6"/>
    <x v="0"/>
    <x v="0"/>
    <x v="3"/>
    <x v="8"/>
    <x v="8"/>
  </r>
  <r>
    <s v="박동수"/>
    <x v="0"/>
    <x v="9"/>
    <x v="2"/>
    <x v="1"/>
    <x v="7"/>
    <x v="0"/>
    <x v="0"/>
    <x v="5"/>
    <x v="9"/>
    <x v="0"/>
  </r>
  <r>
    <s v="정중한"/>
    <x v="0"/>
    <x v="10"/>
    <x v="2"/>
    <x v="3"/>
    <x v="6"/>
    <x v="0"/>
    <x v="1"/>
    <x v="2"/>
    <x v="10"/>
    <x v="9"/>
  </r>
  <r>
    <s v="홍백전"/>
    <x v="0"/>
    <x v="11"/>
    <x v="1"/>
    <x v="1"/>
    <x v="0"/>
    <x v="0"/>
    <x v="1"/>
    <x v="2"/>
    <x v="11"/>
    <x v="10"/>
  </r>
  <r>
    <s v="강태희"/>
    <x v="1"/>
    <x v="12"/>
    <x v="1"/>
    <x v="3"/>
    <x v="2"/>
    <x v="0"/>
    <x v="1"/>
    <x v="2"/>
    <x v="2"/>
    <x v="10"/>
  </r>
  <r>
    <s v="안두리"/>
    <x v="1"/>
    <x v="13"/>
    <x v="2"/>
    <x v="1"/>
    <x v="8"/>
    <x v="0"/>
    <x v="1"/>
    <x v="5"/>
    <x v="12"/>
    <x v="11"/>
  </r>
  <r>
    <s v="노고영"/>
    <x v="1"/>
    <x v="14"/>
    <x v="1"/>
    <x v="3"/>
    <x v="8"/>
    <x v="0"/>
    <x v="1"/>
    <x v="6"/>
    <x v="13"/>
    <x v="12"/>
  </r>
  <r>
    <s v="안정이"/>
    <x v="0"/>
    <x v="15"/>
    <x v="1"/>
    <x v="0"/>
    <x v="5"/>
    <x v="0"/>
    <x v="1"/>
    <x v="2"/>
    <x v="14"/>
    <x v="13"/>
  </r>
  <r>
    <s v="이성미"/>
    <x v="1"/>
    <x v="16"/>
    <x v="2"/>
    <x v="0"/>
    <x v="5"/>
    <x v="0"/>
    <x v="0"/>
    <x v="3"/>
    <x v="15"/>
    <x v="14"/>
  </r>
  <r>
    <s v="고소인"/>
    <x v="0"/>
    <x v="17"/>
    <x v="0"/>
    <x v="2"/>
    <x v="6"/>
    <x v="0"/>
    <x v="0"/>
    <x v="0"/>
    <x v="16"/>
    <x v="15"/>
  </r>
  <r>
    <s v="김치국"/>
    <x v="0"/>
    <x v="18"/>
    <x v="2"/>
    <x v="2"/>
    <x v="9"/>
    <x v="0"/>
    <x v="1"/>
    <x v="3"/>
    <x v="17"/>
    <x v="3"/>
  </r>
  <r>
    <s v="홍길동"/>
    <x v="0"/>
    <x v="19"/>
    <x v="0"/>
    <x v="3"/>
    <x v="0"/>
    <x v="0"/>
    <x v="1"/>
    <x v="7"/>
    <x v="18"/>
    <x v="16"/>
  </r>
  <r>
    <s v="박찬훈"/>
    <x v="0"/>
    <x v="20"/>
    <x v="2"/>
    <x v="0"/>
    <x v="6"/>
    <x v="0"/>
    <x v="1"/>
    <x v="8"/>
    <x v="19"/>
    <x v="17"/>
  </r>
  <r>
    <s v="김덕화"/>
    <x v="1"/>
    <x v="20"/>
    <x v="0"/>
    <x v="1"/>
    <x v="2"/>
    <x v="0"/>
    <x v="1"/>
    <x v="0"/>
    <x v="20"/>
    <x v="18"/>
  </r>
  <r>
    <s v="이소라"/>
    <x v="1"/>
    <x v="21"/>
    <x v="0"/>
    <x v="0"/>
    <x v="0"/>
    <x v="0"/>
    <x v="0"/>
    <x v="0"/>
    <x v="0"/>
    <x v="10"/>
  </r>
  <r>
    <s v="김종택"/>
    <x v="0"/>
    <x v="22"/>
    <x v="0"/>
    <x v="1"/>
    <x v="1"/>
    <x v="0"/>
    <x v="1"/>
    <x v="0"/>
    <x v="21"/>
    <x v="0"/>
  </r>
  <r>
    <s v="정영일"/>
    <x v="0"/>
    <x v="23"/>
    <x v="1"/>
    <x v="3"/>
    <x v="4"/>
    <x v="0"/>
    <x v="0"/>
    <x v="6"/>
    <x v="22"/>
    <x v="19"/>
  </r>
  <r>
    <s v="이효림"/>
    <x v="1"/>
    <x v="24"/>
    <x v="2"/>
    <x v="0"/>
    <x v="1"/>
    <x v="0"/>
    <x v="1"/>
    <x v="2"/>
    <x v="23"/>
    <x v="20"/>
  </r>
  <r>
    <s v="김예인"/>
    <x v="1"/>
    <x v="25"/>
    <x v="1"/>
    <x v="1"/>
    <x v="10"/>
    <x v="0"/>
    <x v="1"/>
    <x v="2"/>
    <x v="24"/>
    <x v="16"/>
  </r>
  <r>
    <s v="김창준"/>
    <x v="0"/>
    <x v="26"/>
    <x v="0"/>
    <x v="3"/>
    <x v="11"/>
    <x v="0"/>
    <x v="0"/>
    <x v="0"/>
    <x v="25"/>
    <x v="0"/>
  </r>
  <r>
    <s v="김창준"/>
    <x v="0"/>
    <x v="27"/>
    <x v="1"/>
    <x v="1"/>
    <x v="11"/>
    <x v="0"/>
    <x v="1"/>
    <x v="4"/>
    <x v="26"/>
    <x v="10"/>
  </r>
  <r>
    <s v="홍부남"/>
    <x v="0"/>
    <x v="28"/>
    <x v="0"/>
    <x v="2"/>
    <x v="6"/>
    <x v="0"/>
    <x v="0"/>
    <x v="0"/>
    <x v="16"/>
    <x v="21"/>
  </r>
  <r>
    <s v="이창룡"/>
    <x v="0"/>
    <x v="29"/>
    <x v="2"/>
    <x v="3"/>
    <x v="6"/>
    <x v="0"/>
    <x v="1"/>
    <x v="5"/>
    <x v="27"/>
    <x v="22"/>
  </r>
  <r>
    <s v="김창준"/>
    <x v="0"/>
    <x v="30"/>
    <x v="1"/>
    <x v="1"/>
    <x v="5"/>
    <x v="0"/>
    <x v="0"/>
    <x v="9"/>
    <x v="28"/>
    <x v="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B84C378-C858-4E03-9117-6DDB3C031317}" name="피벗 테이블1" cacheId="11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12">
    <pivotField compact="0" showAll="0"/>
    <pivotField compact="0" showAll="0"/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dataField="1" compact="0" showAll="0"/>
    <pivotField compact="0" showAll="0"/>
    <pivotField compact="0" showAll="0"/>
    <pivotField dataField="1" compact="0" showAll="0"/>
    <pivotField compact="0" showAll="0"/>
    <pivotField compact="0" showAll="0"/>
    <pivotField axis="axisRow" compact="0" showAll="0">
      <items count="17">
        <item x="0"/>
        <item n="오전" x="14"/>
        <item x="1"/>
        <item x="2"/>
        <item x="3"/>
        <item x="4"/>
        <item x="5"/>
        <item x="6"/>
        <item x="7"/>
        <item x="8"/>
        <item n="오후" x="15"/>
        <item x="9"/>
        <item x="10"/>
        <item x="11"/>
        <item x="12"/>
        <item x="13"/>
        <item t="default"/>
      </items>
    </pivotField>
  </pivotFields>
  <rowFields count="2">
    <field x="11"/>
    <field x="-2"/>
  </rowFields>
  <rowItems count="8">
    <i>
      <x v="1"/>
    </i>
    <i r="1">
      <x/>
    </i>
    <i r="1" i="1">
      <x v="1"/>
    </i>
    <i>
      <x v="10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pageFields count="1">
    <pageField fld="4" hier="-1"/>
  </pageFields>
  <dataFields count="2">
    <dataField name="평균 : 월불입액" fld="5" subtotal="average" baseField="11" baseItem="0" numFmtId="41"/>
    <dataField name="평균 : 연이율" fld="8" subtotal="average" baseField="11" baseItem="1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workbookViewId="0">
      <selection activeCell="K9" sqref="K9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57" t="s">
        <v>68</v>
      </c>
    </row>
    <row r="28" spans="1:9" x14ac:dyDescent="0.4">
      <c r="A28" t="b">
        <f>OR( AND(LEFT($D3, 2) = "청약", B3 = "여"),  AND($E3="여의도", $F3&gt;=150000))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 xml:space="preserve"> AND(MOD(MONTH($C3), 2) = 1, $C3&gt;=DATE(2019,1,1))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workbookViewId="0">
      <selection activeCell="L9" sqref="L9"/>
    </sheetView>
  </sheetViews>
  <sheetFormatPr defaultRowHeight="17.399999999999999" x14ac:dyDescent="0.4"/>
  <cols>
    <col min="1" max="1" width="10.19921875" customWidth="1"/>
    <col min="3" max="3" width="12.09765625" customWidth="1"/>
    <col min="4" max="4" width="10.19921875" customWidth="1"/>
    <col min="6" max="7" width="10.19921875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23" t="s">
        <v>1</v>
      </c>
      <c r="B2" s="23" t="s">
        <v>2</v>
      </c>
      <c r="C2" s="23" t="s">
        <v>3</v>
      </c>
      <c r="D2" s="23" t="s">
        <v>4</v>
      </c>
      <c r="E2" s="23" t="s">
        <v>5</v>
      </c>
      <c r="F2" s="23" t="s">
        <v>6</v>
      </c>
      <c r="G2" s="23" t="s">
        <v>7</v>
      </c>
      <c r="H2" s="23" t="s">
        <v>8</v>
      </c>
      <c r="I2" s="24" t="s">
        <v>9</v>
      </c>
    </row>
    <row r="3" spans="1:9" x14ac:dyDescent="0.4">
      <c r="A3" s="25" t="s">
        <v>10</v>
      </c>
      <c r="B3" s="25" t="s">
        <v>11</v>
      </c>
      <c r="C3" s="26">
        <v>43894</v>
      </c>
      <c r="D3" s="25" t="s">
        <v>12</v>
      </c>
      <c r="E3" s="25" t="s">
        <v>13</v>
      </c>
      <c r="F3" s="27">
        <v>120000</v>
      </c>
      <c r="G3" s="25" t="s">
        <v>14</v>
      </c>
      <c r="H3" s="28">
        <v>0.03</v>
      </c>
      <c r="I3" s="29">
        <f>ROUNDUP(FV(H3/12,120,-F3,,IF(G3="월초",1,0)),-3)</f>
        <v>16811000</v>
      </c>
    </row>
    <row r="4" spans="1:9" x14ac:dyDescent="0.4">
      <c r="A4" s="30" t="s">
        <v>15</v>
      </c>
      <c r="B4" s="30" t="s">
        <v>11</v>
      </c>
      <c r="C4" s="31">
        <v>43126</v>
      </c>
      <c r="D4" s="30" t="s">
        <v>16</v>
      </c>
      <c r="E4" s="30" t="s">
        <v>17</v>
      </c>
      <c r="F4" s="32" t="s">
        <v>67</v>
      </c>
      <c r="G4" s="30" t="s">
        <v>18</v>
      </c>
      <c r="H4" s="33">
        <v>0.02</v>
      </c>
      <c r="I4" s="34" t="e">
        <f t="shared" ref="I4:I38" si="0">ROUNDUP(FV(H4/12,120,-F4,,IF(G4="월초",1,0)),-3)</f>
        <v>#VALUE!</v>
      </c>
    </row>
    <row r="5" spans="1:9" x14ac:dyDescent="0.4">
      <c r="A5" s="25" t="s">
        <v>19</v>
      </c>
      <c r="B5" s="25" t="s">
        <v>20</v>
      </c>
      <c r="C5" s="26">
        <v>43282</v>
      </c>
      <c r="D5" s="25" t="s">
        <v>16</v>
      </c>
      <c r="E5" s="25" t="s">
        <v>21</v>
      </c>
      <c r="F5" s="27">
        <v>50000</v>
      </c>
      <c r="G5" s="25" t="s">
        <v>14</v>
      </c>
      <c r="H5" s="28">
        <v>0.02</v>
      </c>
      <c r="I5" s="29">
        <f t="shared" si="0"/>
        <v>6648000</v>
      </c>
    </row>
    <row r="6" spans="1:9" x14ac:dyDescent="0.4">
      <c r="A6" s="30" t="s">
        <v>22</v>
      </c>
      <c r="B6" s="30" t="s">
        <v>20</v>
      </c>
      <c r="C6" s="31">
        <v>43330</v>
      </c>
      <c r="D6" s="30" t="s">
        <v>12</v>
      </c>
      <c r="E6" s="30" t="s">
        <v>21</v>
      </c>
      <c r="F6" s="32">
        <v>80000</v>
      </c>
      <c r="G6" s="30" t="s">
        <v>14</v>
      </c>
      <c r="H6" s="33">
        <v>2.9000000000000001E-2</v>
      </c>
      <c r="I6" s="34">
        <f t="shared" si="0"/>
        <v>11149000</v>
      </c>
    </row>
    <row r="7" spans="1:9" x14ac:dyDescent="0.4">
      <c r="A7" s="25" t="s">
        <v>23</v>
      </c>
      <c r="B7" s="25" t="s">
        <v>11</v>
      </c>
      <c r="C7" s="26">
        <v>43734</v>
      </c>
      <c r="D7" s="25" t="s">
        <v>24</v>
      </c>
      <c r="E7" s="25" t="s">
        <v>13</v>
      </c>
      <c r="F7" s="27">
        <v>100000</v>
      </c>
      <c r="G7" s="25" t="s">
        <v>14</v>
      </c>
      <c r="H7" s="28">
        <v>2.8000000000000001E-2</v>
      </c>
      <c r="I7" s="29">
        <f t="shared" si="0"/>
        <v>13863000</v>
      </c>
    </row>
    <row r="8" spans="1:9" x14ac:dyDescent="0.4">
      <c r="A8" s="30" t="s">
        <v>25</v>
      </c>
      <c r="B8" s="30" t="s">
        <v>11</v>
      </c>
      <c r="C8" s="31">
        <v>43456</v>
      </c>
      <c r="D8" s="30" t="s">
        <v>16</v>
      </c>
      <c r="E8" s="30" t="s">
        <v>13</v>
      </c>
      <c r="F8" s="32">
        <v>90000</v>
      </c>
      <c r="G8" s="30" t="s">
        <v>14</v>
      </c>
      <c r="H8" s="33">
        <v>0.02</v>
      </c>
      <c r="I8" s="34">
        <f t="shared" si="0"/>
        <v>11965000</v>
      </c>
    </row>
    <row r="9" spans="1:9" x14ac:dyDescent="0.4">
      <c r="A9" s="25" t="s">
        <v>26</v>
      </c>
      <c r="B9" s="25" t="s">
        <v>20</v>
      </c>
      <c r="C9" s="26">
        <v>43783</v>
      </c>
      <c r="D9" s="25" t="s">
        <v>16</v>
      </c>
      <c r="E9" s="25" t="s">
        <v>21</v>
      </c>
      <c r="F9" s="27">
        <v>100000</v>
      </c>
      <c r="G9" s="25" t="s">
        <v>14</v>
      </c>
      <c r="H9" s="28">
        <v>0.02</v>
      </c>
      <c r="I9" s="29">
        <f t="shared" si="0"/>
        <v>13295000</v>
      </c>
    </row>
    <row r="10" spans="1:9" x14ac:dyDescent="0.4">
      <c r="A10" s="30" t="s">
        <v>27</v>
      </c>
      <c r="B10" s="30" t="s">
        <v>20</v>
      </c>
      <c r="C10" s="31">
        <v>43574</v>
      </c>
      <c r="D10" s="30" t="s">
        <v>16</v>
      </c>
      <c r="E10" s="30" t="s">
        <v>28</v>
      </c>
      <c r="F10" s="32" t="s">
        <v>67</v>
      </c>
      <c r="G10" s="30" t="s">
        <v>18</v>
      </c>
      <c r="H10" s="33">
        <v>0.02</v>
      </c>
      <c r="I10" s="34" t="e">
        <f t="shared" si="0"/>
        <v>#VALUE!</v>
      </c>
    </row>
    <row r="11" spans="1:9" x14ac:dyDescent="0.4">
      <c r="A11" s="25" t="s">
        <v>29</v>
      </c>
      <c r="B11" s="25" t="s">
        <v>11</v>
      </c>
      <c r="C11" s="26">
        <v>43798</v>
      </c>
      <c r="D11" s="25" t="s">
        <v>16</v>
      </c>
      <c r="E11" s="25" t="s">
        <v>21</v>
      </c>
      <c r="F11" s="27">
        <v>250000</v>
      </c>
      <c r="G11" s="25" t="s">
        <v>14</v>
      </c>
      <c r="H11" s="28">
        <v>0.02</v>
      </c>
      <c r="I11" s="29">
        <f t="shared" si="0"/>
        <v>33236000</v>
      </c>
    </row>
    <row r="12" spans="1:9" x14ac:dyDescent="0.4">
      <c r="A12" s="30" t="s">
        <v>30</v>
      </c>
      <c r="B12" s="30" t="s">
        <v>11</v>
      </c>
      <c r="C12" s="31">
        <v>43834</v>
      </c>
      <c r="D12" s="30" t="s">
        <v>24</v>
      </c>
      <c r="E12" s="30" t="s">
        <v>13</v>
      </c>
      <c r="F12" s="32">
        <v>10000</v>
      </c>
      <c r="G12" s="30" t="s">
        <v>18</v>
      </c>
      <c r="H12" s="33">
        <v>2.1000000000000001E-2</v>
      </c>
      <c r="I12" s="34">
        <f t="shared" si="0"/>
        <v>1335000</v>
      </c>
    </row>
    <row r="13" spans="1:9" x14ac:dyDescent="0.4">
      <c r="A13" s="25" t="s">
        <v>31</v>
      </c>
      <c r="B13" s="25" t="s">
        <v>11</v>
      </c>
      <c r="C13" s="26">
        <v>43800</v>
      </c>
      <c r="D13" s="25" t="s">
        <v>16</v>
      </c>
      <c r="E13" s="25" t="s">
        <v>28</v>
      </c>
      <c r="F13" s="27">
        <v>120000</v>
      </c>
      <c r="G13" s="25" t="s">
        <v>18</v>
      </c>
      <c r="H13" s="28">
        <v>0.02</v>
      </c>
      <c r="I13" s="29">
        <f t="shared" si="0"/>
        <v>15927000</v>
      </c>
    </row>
    <row r="14" spans="1:9" x14ac:dyDescent="0.4">
      <c r="A14" s="30" t="s">
        <v>32</v>
      </c>
      <c r="B14" s="30" t="s">
        <v>20</v>
      </c>
      <c r="C14" s="31">
        <v>44191</v>
      </c>
      <c r="D14" s="30" t="s">
        <v>24</v>
      </c>
      <c r="E14" s="30" t="s">
        <v>13</v>
      </c>
      <c r="F14" s="32">
        <v>100000</v>
      </c>
      <c r="G14" s="30" t="s">
        <v>14</v>
      </c>
      <c r="H14" s="33">
        <v>2.8000000000000001E-2</v>
      </c>
      <c r="I14" s="34">
        <f t="shared" si="0"/>
        <v>13863000</v>
      </c>
    </row>
    <row r="15" spans="1:9" x14ac:dyDescent="0.4">
      <c r="A15" s="25" t="s">
        <v>33</v>
      </c>
      <c r="B15" s="25" t="s">
        <v>20</v>
      </c>
      <c r="C15" s="26">
        <v>43963</v>
      </c>
      <c r="D15" s="25" t="s">
        <v>12</v>
      </c>
      <c r="E15" s="25" t="s">
        <v>28</v>
      </c>
      <c r="F15" s="27">
        <v>50000</v>
      </c>
      <c r="G15" s="25" t="s">
        <v>18</v>
      </c>
      <c r="H15" s="28">
        <v>0.03</v>
      </c>
      <c r="I15" s="29">
        <f t="shared" si="0"/>
        <v>6988000</v>
      </c>
    </row>
    <row r="16" spans="1:9" x14ac:dyDescent="0.4">
      <c r="A16" s="30" t="s">
        <v>34</v>
      </c>
      <c r="B16" s="30" t="s">
        <v>11</v>
      </c>
      <c r="C16" s="31">
        <v>43565</v>
      </c>
      <c r="D16" s="30" t="s">
        <v>12</v>
      </c>
      <c r="E16" s="30" t="s">
        <v>17</v>
      </c>
      <c r="F16" s="32">
        <v>150000</v>
      </c>
      <c r="G16" s="30" t="s">
        <v>18</v>
      </c>
      <c r="H16" s="33">
        <v>0.03</v>
      </c>
      <c r="I16" s="34">
        <f t="shared" si="0"/>
        <v>20962000</v>
      </c>
    </row>
    <row r="17" spans="1:9" x14ac:dyDescent="0.4">
      <c r="A17" s="25" t="s">
        <v>35</v>
      </c>
      <c r="B17" s="25" t="s">
        <v>11</v>
      </c>
      <c r="C17" s="26">
        <v>43814</v>
      </c>
      <c r="D17" s="25" t="s">
        <v>12</v>
      </c>
      <c r="E17" s="25" t="s">
        <v>21</v>
      </c>
      <c r="F17" s="27">
        <v>75000</v>
      </c>
      <c r="G17" s="25" t="s">
        <v>18</v>
      </c>
      <c r="H17" s="28">
        <v>2.9000000000000001E-2</v>
      </c>
      <c r="I17" s="29">
        <f t="shared" si="0"/>
        <v>10427000</v>
      </c>
    </row>
    <row r="18" spans="1:9" x14ac:dyDescent="0.4">
      <c r="A18" s="30" t="s">
        <v>36</v>
      </c>
      <c r="B18" s="30" t="s">
        <v>11</v>
      </c>
      <c r="C18" s="31">
        <v>43572</v>
      </c>
      <c r="D18" s="30" t="s">
        <v>16</v>
      </c>
      <c r="E18" s="30" t="s">
        <v>17</v>
      </c>
      <c r="F18" s="32">
        <v>120000</v>
      </c>
      <c r="G18" s="30" t="s">
        <v>18</v>
      </c>
      <c r="H18" s="33">
        <v>0.02</v>
      </c>
      <c r="I18" s="34">
        <f t="shared" si="0"/>
        <v>15927000</v>
      </c>
    </row>
    <row r="19" spans="1:9" x14ac:dyDescent="0.4">
      <c r="A19" s="25" t="s">
        <v>37</v>
      </c>
      <c r="B19" s="25" t="s">
        <v>20</v>
      </c>
      <c r="C19" s="26">
        <v>43809</v>
      </c>
      <c r="D19" s="25" t="s">
        <v>24</v>
      </c>
      <c r="E19" s="25" t="s">
        <v>17</v>
      </c>
      <c r="F19" s="27">
        <v>10000</v>
      </c>
      <c r="G19" s="25" t="s">
        <v>18</v>
      </c>
      <c r="H19" s="28">
        <v>2.3E-2</v>
      </c>
      <c r="I19" s="29">
        <f t="shared" si="0"/>
        <v>1348000</v>
      </c>
    </row>
    <row r="20" spans="1:9" x14ac:dyDescent="0.4">
      <c r="A20" s="30" t="s">
        <v>38</v>
      </c>
      <c r="B20" s="30" t="s">
        <v>11</v>
      </c>
      <c r="C20" s="31">
        <v>44169</v>
      </c>
      <c r="D20" s="30" t="s">
        <v>24</v>
      </c>
      <c r="E20" s="30" t="s">
        <v>21</v>
      </c>
      <c r="F20" s="32">
        <v>120000</v>
      </c>
      <c r="G20" s="30" t="s">
        <v>14</v>
      </c>
      <c r="H20" s="33">
        <v>2.8000000000000001E-2</v>
      </c>
      <c r="I20" s="34">
        <f t="shared" si="0"/>
        <v>16635000</v>
      </c>
    </row>
    <row r="21" spans="1:9" x14ac:dyDescent="0.4">
      <c r="A21" s="25" t="s">
        <v>39</v>
      </c>
      <c r="B21" s="25" t="s">
        <v>20</v>
      </c>
      <c r="C21" s="26">
        <v>43887</v>
      </c>
      <c r="D21" s="25" t="s">
        <v>12</v>
      </c>
      <c r="E21" s="25" t="s">
        <v>28</v>
      </c>
      <c r="F21" s="27">
        <v>250000</v>
      </c>
      <c r="G21" s="25" t="s">
        <v>14</v>
      </c>
      <c r="H21" s="28">
        <v>2.8000000000000001E-2</v>
      </c>
      <c r="I21" s="29">
        <f t="shared" si="0"/>
        <v>34656000</v>
      </c>
    </row>
    <row r="22" spans="1:9" x14ac:dyDescent="0.4">
      <c r="A22" s="30" t="s">
        <v>40</v>
      </c>
      <c r="B22" s="30" t="s">
        <v>20</v>
      </c>
      <c r="C22" s="31">
        <v>44066</v>
      </c>
      <c r="D22" s="30" t="s">
        <v>24</v>
      </c>
      <c r="E22" s="30" t="s">
        <v>21</v>
      </c>
      <c r="F22" s="32">
        <v>210000</v>
      </c>
      <c r="G22" s="30" t="s">
        <v>14</v>
      </c>
      <c r="H22" s="33">
        <v>2.8000000000000001E-2</v>
      </c>
      <c r="I22" s="34">
        <f t="shared" si="0"/>
        <v>29111000</v>
      </c>
    </row>
    <row r="23" spans="1:9" x14ac:dyDescent="0.4">
      <c r="A23" s="25" t="s">
        <v>41</v>
      </c>
      <c r="B23" s="25" t="s">
        <v>11</v>
      </c>
      <c r="C23" s="26">
        <v>43808</v>
      </c>
      <c r="D23" s="25" t="s">
        <v>16</v>
      </c>
      <c r="E23" s="25" t="s">
        <v>13</v>
      </c>
      <c r="F23" s="27">
        <v>70000</v>
      </c>
      <c r="G23" s="25" t="s">
        <v>18</v>
      </c>
      <c r="H23" s="28">
        <v>0.02</v>
      </c>
      <c r="I23" s="29">
        <f t="shared" si="0"/>
        <v>9291000</v>
      </c>
    </row>
    <row r="24" spans="1:9" x14ac:dyDescent="0.4">
      <c r="A24" s="30" t="s">
        <v>42</v>
      </c>
      <c r="B24" s="30" t="s">
        <v>11</v>
      </c>
      <c r="C24" s="31">
        <v>43145</v>
      </c>
      <c r="D24" s="30" t="s">
        <v>24</v>
      </c>
      <c r="E24" s="30" t="s">
        <v>21</v>
      </c>
      <c r="F24" s="32">
        <v>70000</v>
      </c>
      <c r="G24" s="30" t="s">
        <v>14</v>
      </c>
      <c r="H24" s="33">
        <v>2.3E-2</v>
      </c>
      <c r="I24" s="34">
        <f t="shared" si="0"/>
        <v>9453000</v>
      </c>
    </row>
    <row r="25" spans="1:9" x14ac:dyDescent="0.4">
      <c r="A25" s="35" t="s">
        <v>43</v>
      </c>
      <c r="B25" s="35" t="s">
        <v>11</v>
      </c>
      <c r="C25" s="36">
        <v>44065</v>
      </c>
      <c r="D25" s="35" t="s">
        <v>24</v>
      </c>
      <c r="E25" s="35" t="s">
        <v>21</v>
      </c>
      <c r="F25" s="37">
        <v>50000</v>
      </c>
      <c r="G25" s="35" t="s">
        <v>18</v>
      </c>
      <c r="H25" s="38">
        <v>3.3000000000000002E-2</v>
      </c>
      <c r="I25" s="39">
        <f t="shared" si="0"/>
        <v>7098000</v>
      </c>
    </row>
    <row r="27" spans="1:9" x14ac:dyDescent="0.4">
      <c r="A27" t="s">
        <v>44</v>
      </c>
    </row>
    <row r="28" spans="1:9" x14ac:dyDescent="0.4">
      <c r="A28" s="40" t="s">
        <v>1</v>
      </c>
      <c r="B28" s="40" t="s">
        <v>2</v>
      </c>
      <c r="C28" s="40" t="s">
        <v>3</v>
      </c>
      <c r="D28" s="40" t="s">
        <v>4</v>
      </c>
      <c r="E28" s="40" t="s">
        <v>5</v>
      </c>
      <c r="F28" s="40" t="s">
        <v>6</v>
      </c>
      <c r="G28" s="40" t="s">
        <v>7</v>
      </c>
      <c r="H28" s="40" t="s">
        <v>8</v>
      </c>
      <c r="I28" s="41" t="s">
        <v>9</v>
      </c>
    </row>
    <row r="29" spans="1:9" x14ac:dyDescent="0.4">
      <c r="A29" s="42" t="s">
        <v>45</v>
      </c>
      <c r="B29" s="42" t="s">
        <v>11</v>
      </c>
      <c r="C29" s="43">
        <v>43365</v>
      </c>
      <c r="D29" s="42" t="s">
        <v>16</v>
      </c>
      <c r="E29" s="42" t="s">
        <v>17</v>
      </c>
      <c r="F29" s="44">
        <v>150000</v>
      </c>
      <c r="G29" s="42" t="s">
        <v>18</v>
      </c>
      <c r="H29" s="45">
        <v>0.02</v>
      </c>
      <c r="I29" s="46">
        <f t="shared" si="0"/>
        <v>19908000</v>
      </c>
    </row>
    <row r="30" spans="1:9" x14ac:dyDescent="0.4">
      <c r="A30" s="47" t="s">
        <v>46</v>
      </c>
      <c r="B30" s="47" t="s">
        <v>11</v>
      </c>
      <c r="C30" s="48">
        <v>43751</v>
      </c>
      <c r="D30" s="47" t="s">
        <v>12</v>
      </c>
      <c r="E30" s="47" t="s">
        <v>17</v>
      </c>
      <c r="F30" s="49">
        <v>270000</v>
      </c>
      <c r="G30" s="47" t="s">
        <v>14</v>
      </c>
      <c r="H30" s="50">
        <v>0.03</v>
      </c>
      <c r="I30" s="51">
        <f t="shared" si="0"/>
        <v>37825000</v>
      </c>
    </row>
    <row r="31" spans="1:9" x14ac:dyDescent="0.4">
      <c r="A31" s="42" t="s">
        <v>47</v>
      </c>
      <c r="B31" s="42" t="s">
        <v>11</v>
      </c>
      <c r="C31" s="43">
        <v>44060</v>
      </c>
      <c r="D31" s="42" t="s">
        <v>16</v>
      </c>
      <c r="E31" s="42" t="s">
        <v>13</v>
      </c>
      <c r="F31" s="44">
        <v>120000</v>
      </c>
      <c r="G31" s="42" t="s">
        <v>14</v>
      </c>
      <c r="H31" s="45">
        <v>2.1999999999999999E-2</v>
      </c>
      <c r="I31" s="46">
        <f t="shared" si="0"/>
        <v>16120000</v>
      </c>
    </row>
    <row r="32" spans="1:9" x14ac:dyDescent="0.4">
      <c r="A32" s="47" t="s">
        <v>48</v>
      </c>
      <c r="B32" s="47" t="s">
        <v>11</v>
      </c>
      <c r="C32" s="48">
        <v>43350</v>
      </c>
      <c r="D32" s="47" t="s">
        <v>12</v>
      </c>
      <c r="E32" s="47" t="s">
        <v>28</v>
      </c>
      <c r="F32" s="49">
        <v>150000</v>
      </c>
      <c r="G32" s="47" t="s">
        <v>14</v>
      </c>
      <c r="H32" s="50">
        <v>3.5999999999999997E-2</v>
      </c>
      <c r="I32" s="51">
        <f t="shared" si="0"/>
        <v>21693000</v>
      </c>
    </row>
    <row r="33" spans="1:9" x14ac:dyDescent="0.4">
      <c r="A33" s="42" t="s">
        <v>49</v>
      </c>
      <c r="B33" s="42" t="s">
        <v>11</v>
      </c>
      <c r="C33" s="43">
        <v>43209</v>
      </c>
      <c r="D33" s="42" t="s">
        <v>24</v>
      </c>
      <c r="E33" s="42" t="s">
        <v>17</v>
      </c>
      <c r="F33" s="44">
        <v>120000</v>
      </c>
      <c r="G33" s="42" t="s">
        <v>18</v>
      </c>
      <c r="H33" s="45">
        <v>2.3E-2</v>
      </c>
      <c r="I33" s="46">
        <f t="shared" si="0"/>
        <v>16174000</v>
      </c>
    </row>
    <row r="34" spans="1:9" x14ac:dyDescent="0.4">
      <c r="A34" s="47" t="s">
        <v>50</v>
      </c>
      <c r="B34" s="47" t="s">
        <v>20</v>
      </c>
      <c r="C34" s="48">
        <v>44042</v>
      </c>
      <c r="D34" s="47" t="s">
        <v>24</v>
      </c>
      <c r="E34" s="47" t="s">
        <v>13</v>
      </c>
      <c r="F34" s="49">
        <v>80000</v>
      </c>
      <c r="G34" s="47" t="s">
        <v>14</v>
      </c>
      <c r="H34" s="50">
        <v>2.1000000000000001E-2</v>
      </c>
      <c r="I34" s="51">
        <f t="shared" si="0"/>
        <v>10691000</v>
      </c>
    </row>
    <row r="35" spans="1:9" x14ac:dyDescent="0.4">
      <c r="A35" s="42" t="s">
        <v>51</v>
      </c>
      <c r="B35" s="42" t="s">
        <v>11</v>
      </c>
      <c r="C35" s="43">
        <v>44164</v>
      </c>
      <c r="D35" s="42" t="s">
        <v>12</v>
      </c>
      <c r="E35" s="42" t="s">
        <v>13</v>
      </c>
      <c r="F35" s="44">
        <v>150000</v>
      </c>
      <c r="G35" s="42" t="s">
        <v>14</v>
      </c>
      <c r="H35" s="45">
        <v>2.8000000000000001E-2</v>
      </c>
      <c r="I35" s="46">
        <f t="shared" si="0"/>
        <v>20794000</v>
      </c>
    </row>
    <row r="36" spans="1:9" x14ac:dyDescent="0.4">
      <c r="A36" s="47" t="s">
        <v>52</v>
      </c>
      <c r="B36" s="47" t="s">
        <v>20</v>
      </c>
      <c r="C36" s="48">
        <v>43443</v>
      </c>
      <c r="D36" s="47" t="s">
        <v>16</v>
      </c>
      <c r="E36" s="47" t="s">
        <v>21</v>
      </c>
      <c r="F36" s="49">
        <v>250000</v>
      </c>
      <c r="G36" s="47" t="s">
        <v>14</v>
      </c>
      <c r="H36" s="50">
        <v>2.5000000000000001E-2</v>
      </c>
      <c r="I36" s="51">
        <f t="shared" si="0"/>
        <v>34114000</v>
      </c>
    </row>
    <row r="37" spans="1:9" x14ac:dyDescent="0.4">
      <c r="A37" s="42" t="s">
        <v>53</v>
      </c>
      <c r="B37" s="42" t="s">
        <v>11</v>
      </c>
      <c r="C37" s="43">
        <v>43635</v>
      </c>
      <c r="D37" s="42" t="s">
        <v>12</v>
      </c>
      <c r="E37" s="42" t="s">
        <v>13</v>
      </c>
      <c r="F37" s="44">
        <v>150000</v>
      </c>
      <c r="G37" s="42" t="s">
        <v>14</v>
      </c>
      <c r="H37" s="45">
        <v>2.9000000000000001E-2</v>
      </c>
      <c r="I37" s="46">
        <f t="shared" si="0"/>
        <v>20904000</v>
      </c>
    </row>
    <row r="38" spans="1:9" x14ac:dyDescent="0.4">
      <c r="A38" s="52" t="s">
        <v>54</v>
      </c>
      <c r="B38" s="52" t="s">
        <v>11</v>
      </c>
      <c r="C38" s="53">
        <v>44124</v>
      </c>
      <c r="D38" s="52" t="s">
        <v>24</v>
      </c>
      <c r="E38" s="52" t="s">
        <v>28</v>
      </c>
      <c r="F38" s="54">
        <v>50000</v>
      </c>
      <c r="G38" s="52" t="s">
        <v>14</v>
      </c>
      <c r="H38" s="55">
        <v>2.8000000000000001E-2</v>
      </c>
      <c r="I38" s="56">
        <f t="shared" si="0"/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3" orientation="portrait" blackAndWhite="1" errors="blank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opLeftCell="A7" workbookViewId="0">
      <selection activeCell="I3" sqref="I3:I35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 cm="1">
        <f t="array" ref="I3" xml:space="preserve"> INDEX($A$40:$E$42, MATCH($D3,$A$40:$A$42,0), MATCH(YEAR($C3),$B$38:$E$38,1)+1)</f>
        <v>0.02</v>
      </c>
      <c r="J3" s="7"/>
      <c r="K3" s="1"/>
      <c r="L3" s="1"/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 cm="1">
        <f t="array" ref="I4" xml:space="preserve"> INDEX($A$40:$E$42, MATCH($D4,$A$40:$A$42,0), MATCH(YEAR($C4),$B$38:$E$38,1)+1)</f>
        <v>2.1999999999999999E-2</v>
      </c>
      <c r="J4" s="7"/>
      <c r="K4" s="1"/>
      <c r="L4" s="1"/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 cm="1">
        <f t="array" ref="I5" xml:space="preserve"> INDEX($A$40:$E$42, MATCH($D5,$A$40:$A$42,0), MATCH(YEAR($C5),$B$38:$E$38,1)+1)</f>
        <v>0.02</v>
      </c>
      <c r="J5" s="7"/>
      <c r="K5" s="1"/>
      <c r="L5" s="1"/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 cm="1">
        <f t="array" ref="I6" xml:space="preserve"> INDEX($A$40:$E$42, MATCH($D6,$A$40:$A$42,0), MATCH(YEAR($C6),$B$38:$E$38,1)+1)</f>
        <v>2.3E-2</v>
      </c>
      <c r="J6" s="7"/>
      <c r="K6" s="1"/>
      <c r="L6" s="1"/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 cm="1">
        <f t="array" ref="I7" xml:space="preserve"> INDEX($A$40:$E$42, MATCH($D7,$A$40:$A$42,0), MATCH(YEAR($C7),$B$38:$E$38,1)+1)</f>
        <v>0.02</v>
      </c>
      <c r="J7" s="7"/>
      <c r="K7" s="1"/>
      <c r="L7" s="1"/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 cm="1">
        <f t="array" ref="I8" xml:space="preserve"> INDEX($A$40:$E$42, MATCH($D8,$A$40:$A$42,0), MATCH(YEAR($C8),$B$38:$E$38,1)+1)</f>
        <v>2.8000000000000001E-2</v>
      </c>
      <c r="J8" s="7"/>
      <c r="K8" s="1"/>
      <c r="L8" s="1"/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 cm="1">
        <f t="array" ref="I9" xml:space="preserve"> INDEX($A$40:$E$42, MATCH($D9,$A$40:$A$42,0), MATCH(YEAR($C9),$B$38:$E$38,1)+1)</f>
        <v>2.3E-2</v>
      </c>
      <c r="J9" s="7"/>
      <c r="K9" s="1"/>
      <c r="L9" s="1"/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 cm="1">
        <f t="array" ref="I10" xml:space="preserve"> INDEX($A$40:$E$42, MATCH($D10,$A$40:$A$42,0), MATCH(YEAR($C10),$B$38:$E$38,1)+1)</f>
        <v>2.3E-2</v>
      </c>
      <c r="J10" s="7"/>
      <c r="K10" s="1"/>
      <c r="L10" s="1"/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 cm="1">
        <f t="array" ref="I11" xml:space="preserve"> INDEX($A$40:$E$42, MATCH($D11,$A$40:$A$42,0), MATCH(YEAR($C11),$B$38:$E$38,1)+1)</f>
        <v>2.1999999999999999E-2</v>
      </c>
      <c r="J11" s="7"/>
      <c r="K11" s="1"/>
      <c r="L11" s="1"/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 cm="1">
        <f t="array" ref="I12" xml:space="preserve"> INDEX($A$40:$E$42, MATCH($D12,$A$40:$A$42,0), MATCH(YEAR($C12),$B$38:$E$38,1)+1)</f>
        <v>2.9000000000000001E-2</v>
      </c>
      <c r="J12" s="7"/>
      <c r="K12" s="1"/>
      <c r="L12" s="1"/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 cm="1">
        <f t="array" ref="I13" xml:space="preserve"> INDEX($A$40:$E$42, MATCH($D13,$A$40:$A$42,0), MATCH(YEAR($C13),$B$38:$E$38,1)+1)</f>
        <v>2.9000000000000001E-2</v>
      </c>
      <c r="J13" s="7"/>
      <c r="K13" s="1"/>
      <c r="L13" s="1"/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 cm="1">
        <f t="array" ref="I14" xml:space="preserve"> INDEX($A$40:$E$42, MATCH($D14,$A$40:$A$42,0), MATCH(YEAR($C14),$B$38:$E$38,1)+1)</f>
        <v>2.8000000000000001E-2</v>
      </c>
      <c r="J14" s="7"/>
      <c r="K14" s="1"/>
      <c r="L14" s="1"/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 cm="1">
        <f t="array" ref="I15" xml:space="preserve"> INDEX($A$40:$E$42, MATCH($D15,$A$40:$A$42,0), MATCH(YEAR($C15),$B$38:$E$38,1)+1)</f>
        <v>2.8000000000000001E-2</v>
      </c>
      <c r="J15" s="7"/>
      <c r="K15" s="1"/>
      <c r="L15" s="1"/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 cm="1">
        <f t="array" ref="I16" xml:space="preserve"> INDEX($A$40:$E$42, MATCH($D16,$A$40:$A$42,0), MATCH(YEAR($C16),$B$38:$E$38,1)+1)</f>
        <v>2.1000000000000001E-2</v>
      </c>
      <c r="J16" s="7"/>
      <c r="K16" s="1"/>
      <c r="L16" s="1"/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 cm="1">
        <f t="array" ref="I17" xml:space="preserve"> INDEX($A$40:$E$42, MATCH($D17,$A$40:$A$42,0), MATCH(YEAR($C17),$B$38:$E$38,1)+1)</f>
        <v>0.03</v>
      </c>
      <c r="J17" s="7"/>
      <c r="K17" s="1"/>
      <c r="L17" s="1"/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 cm="1">
        <f t="array" ref="I18" xml:space="preserve"> INDEX($A$40:$E$42, MATCH($D18,$A$40:$A$42,0), MATCH(YEAR($C18),$B$38:$E$38,1)+1)</f>
        <v>2.1000000000000001E-2</v>
      </c>
      <c r="J18" s="7"/>
      <c r="K18" s="1"/>
      <c r="L18" s="1"/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 cm="1">
        <f t="array" ref="I19" xml:space="preserve"> INDEX($A$40:$E$42, MATCH($D19,$A$40:$A$42,0), MATCH(YEAR($C19),$B$38:$E$38,1)+1)</f>
        <v>2.1000000000000001E-2</v>
      </c>
      <c r="J19" s="7"/>
      <c r="K19" s="1"/>
      <c r="L19" s="1"/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 cm="1">
        <f t="array" ref="I20" xml:space="preserve"> INDEX($A$40:$E$42, MATCH($D20,$A$40:$A$42,0), MATCH(YEAR($C20),$B$38:$E$38,1)+1)</f>
        <v>2.8000000000000001E-2</v>
      </c>
      <c r="J20" s="7"/>
      <c r="K20" s="1"/>
      <c r="L20" s="1"/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 cm="1">
        <f t="array" ref="I21" xml:space="preserve"> INDEX($A$40:$E$42, MATCH($D21,$A$40:$A$42,0), MATCH(YEAR($C21),$B$38:$E$38,1)+1)</f>
        <v>0.02</v>
      </c>
      <c r="J21" s="7"/>
      <c r="K21" s="1"/>
      <c r="L21" s="1"/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 cm="1">
        <f t="array" ref="I22" xml:space="preserve"> INDEX($A$40:$E$42, MATCH($D22,$A$40:$A$42,0), MATCH(YEAR($C22),$B$38:$E$38,1)+1)</f>
        <v>2.9000000000000001E-2</v>
      </c>
      <c r="J22" s="7"/>
      <c r="K22" s="1"/>
      <c r="L22" s="1"/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 cm="1">
        <f t="array" ref="I23" xml:space="preserve"> INDEX($A$40:$E$42, MATCH($D23,$A$40:$A$42,0), MATCH(YEAR($C23),$B$38:$E$38,1)+1)</f>
        <v>1.4999999999999999E-2</v>
      </c>
      <c r="J23" s="7"/>
      <c r="K23" s="1"/>
      <c r="L23" s="1"/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 cm="1">
        <f t="array" ref="I24" xml:space="preserve"> INDEX($A$40:$E$42, MATCH($D24,$A$40:$A$42,0), MATCH(YEAR($C24),$B$38:$E$38,1)+1)</f>
        <v>2.9000000000000001E-2</v>
      </c>
      <c r="J24" s="7"/>
      <c r="K24" s="1"/>
      <c r="L24" s="1"/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 cm="1">
        <f t="array" ref="I25" xml:space="preserve"> INDEX($A$40:$E$42, MATCH($D25,$A$40:$A$42,0), MATCH(YEAR($C25),$B$38:$E$38,1)+1)</f>
        <v>0.02</v>
      </c>
      <c r="J25" s="7"/>
      <c r="K25" s="1"/>
      <c r="L25" s="1"/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 cm="1">
        <f t="array" ref="I26" xml:space="preserve"> INDEX($A$40:$E$42, MATCH($D26,$A$40:$A$42,0), MATCH(YEAR($C26),$B$38:$E$38,1)+1)</f>
        <v>0.02</v>
      </c>
      <c r="J26" s="7"/>
      <c r="K26" s="1"/>
      <c r="L26" s="1"/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 cm="1">
        <f t="array" ref="I27" xml:space="preserve"> INDEX($A$40:$E$42, MATCH($D27,$A$40:$A$42,0), MATCH(YEAR($C27),$B$38:$E$38,1)+1)</f>
        <v>2.1999999999999999E-2</v>
      </c>
      <c r="J27" s="7"/>
      <c r="K27" s="1"/>
      <c r="L27" s="1"/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 cm="1">
        <f t="array" ref="I28" xml:space="preserve"> INDEX($A$40:$E$42, MATCH($D28,$A$40:$A$42,0), MATCH(YEAR($C28),$B$38:$E$38,1)+1)</f>
        <v>2.1000000000000001E-2</v>
      </c>
      <c r="J28" s="7"/>
      <c r="K28" s="1"/>
      <c r="L28" s="1"/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 cm="1">
        <f t="array" ref="I29" xml:space="preserve"> INDEX($A$40:$E$42, MATCH($D29,$A$40:$A$42,0), MATCH(YEAR($C29),$B$38:$E$38,1)+1)</f>
        <v>2.8000000000000001E-2</v>
      </c>
      <c r="J29" s="7"/>
      <c r="K29" s="1"/>
      <c r="L29" s="1"/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 cm="1">
        <f t="array" ref="I30" xml:space="preserve"> INDEX($A$40:$E$42, MATCH($D30,$A$40:$A$42,0), MATCH(YEAR($C30),$B$38:$E$38,1)+1)</f>
        <v>2.1000000000000001E-2</v>
      </c>
      <c r="J30" s="7"/>
      <c r="K30" s="1"/>
      <c r="L30" s="1"/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 cm="1">
        <f t="array" ref="I31" xml:space="preserve"> INDEX($A$40:$E$42, MATCH($D31,$A$40:$A$42,0), MATCH(YEAR($C31),$B$38:$E$38,1)+1)</f>
        <v>0.02</v>
      </c>
      <c r="J31" s="7"/>
      <c r="K31" s="1"/>
      <c r="L31" s="1"/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 cm="1">
        <f t="array" ref="I32" xml:space="preserve"> INDEX($A$40:$E$42, MATCH($D32,$A$40:$A$42,0), MATCH(YEAR($C32),$B$38:$E$38,1)+1)</f>
        <v>2.3E-2</v>
      </c>
      <c r="J32" s="7"/>
      <c r="K32" s="1"/>
      <c r="L32" s="1"/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 cm="1">
        <f t="array" ref="I33" xml:space="preserve"> INDEX($A$40:$E$42, MATCH($D33,$A$40:$A$42,0), MATCH(YEAR($C33),$B$38:$E$38,1)+1)</f>
        <v>2.1999999999999999E-2</v>
      </c>
      <c r="J33" s="7"/>
      <c r="K33" s="1"/>
      <c r="L33" s="1"/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 cm="1">
        <f t="array" ref="I34" xml:space="preserve"> INDEX($A$40:$E$42, MATCH($D34,$A$40:$A$42,0), MATCH(YEAR($C34),$B$38:$E$38,1)+1)</f>
        <v>2.9000000000000001E-2</v>
      </c>
      <c r="J34" s="7"/>
      <c r="K34" s="1"/>
      <c r="L34" s="1"/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 cm="1">
        <f t="array" ref="I35" xml:space="preserve"> INDEX($A$40:$E$42, MATCH($D35,$A$40:$A$42,0), MATCH(YEAR($C35),$B$38:$E$38,1)+1)</f>
        <v>2.1000000000000001E-2</v>
      </c>
      <c r="J35" s="7"/>
      <c r="K35" s="1"/>
      <c r="L35" s="1"/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/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/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tabSelected="1" workbookViewId="0">
      <selection activeCell="G12" sqref="G12"/>
    </sheetView>
  </sheetViews>
  <sheetFormatPr defaultRowHeight="17.399999999999999" x14ac:dyDescent="0.4"/>
  <cols>
    <col min="2" max="2" width="24.09765625" bestFit="1" customWidth="1"/>
    <col min="3" max="3" width="14.09765625" bestFit="1" customWidth="1"/>
    <col min="4" max="6" width="10.59765625" bestFit="1" customWidth="1"/>
    <col min="7" max="7" width="12.09765625" customWidth="1"/>
    <col min="8" max="9" width="8.3984375" bestFit="1" customWidth="1"/>
    <col min="10" max="10" width="16.8984375" bestFit="1" customWidth="1"/>
  </cols>
  <sheetData>
    <row r="2" spans="2:7" x14ac:dyDescent="0.4">
      <c r="B2" s="58" t="s">
        <v>5</v>
      </c>
      <c r="C2" t="s">
        <v>70</v>
      </c>
    </row>
    <row r="4" spans="2:7" x14ac:dyDescent="0.4">
      <c r="D4" s="58" t="s">
        <v>4</v>
      </c>
    </row>
    <row r="5" spans="2:7" x14ac:dyDescent="0.4">
      <c r="B5" s="58" t="s">
        <v>72</v>
      </c>
      <c r="C5" s="58" t="s">
        <v>71</v>
      </c>
      <c r="D5" t="s">
        <v>12</v>
      </c>
      <c r="E5" t="s">
        <v>24</v>
      </c>
      <c r="F5" t="s">
        <v>16</v>
      </c>
      <c r="G5" t="s">
        <v>69</v>
      </c>
    </row>
    <row r="6" spans="2:7" x14ac:dyDescent="0.4">
      <c r="B6" t="s">
        <v>73</v>
      </c>
      <c r="D6" s="59"/>
      <c r="E6" s="59"/>
      <c r="F6" s="59"/>
      <c r="G6" s="59"/>
    </row>
    <row r="7" spans="2:7" x14ac:dyDescent="0.4">
      <c r="C7" t="s">
        <v>75</v>
      </c>
      <c r="D7" s="59">
        <v>143750</v>
      </c>
      <c r="E7" s="59">
        <v>83333.333333333328</v>
      </c>
      <c r="F7" s="59">
        <v>142500</v>
      </c>
      <c r="G7" s="59">
        <v>126818.18181818182</v>
      </c>
    </row>
    <row r="8" spans="2:7" x14ac:dyDescent="0.4">
      <c r="C8" t="s">
        <v>77</v>
      </c>
      <c r="D8" s="60">
        <v>2.9499999999999998E-2</v>
      </c>
      <c r="E8" s="60">
        <v>2.4666666666666667E-2</v>
      </c>
      <c r="F8" s="60">
        <v>2.1250000000000002E-2</v>
      </c>
      <c r="G8" s="60">
        <v>2.518181818181818E-2</v>
      </c>
    </row>
    <row r="9" spans="2:7" x14ac:dyDescent="0.4">
      <c r="B9" t="s">
        <v>74</v>
      </c>
      <c r="D9" s="59"/>
      <c r="E9" s="59"/>
      <c r="F9" s="59"/>
      <c r="G9" s="59"/>
    </row>
    <row r="10" spans="2:7" x14ac:dyDescent="0.4">
      <c r="C10" t="s">
        <v>75</v>
      </c>
      <c r="D10" s="59"/>
      <c r="E10" s="59">
        <v>110000</v>
      </c>
      <c r="F10" s="59">
        <v>166666.66666666666</v>
      </c>
      <c r="G10" s="59">
        <v>138333.33333333334</v>
      </c>
    </row>
    <row r="11" spans="2:7" x14ac:dyDescent="0.4">
      <c r="C11" t="s">
        <v>77</v>
      </c>
      <c r="D11" s="60"/>
      <c r="E11" s="60">
        <v>2.8000000000000001E-2</v>
      </c>
      <c r="F11" s="60">
        <v>0.02</v>
      </c>
      <c r="G11" s="60">
        <v>2.4000000000000004E-2</v>
      </c>
    </row>
    <row r="12" spans="2:7" x14ac:dyDescent="0.4">
      <c r="B12" t="s">
        <v>76</v>
      </c>
      <c r="D12" s="59">
        <v>143750</v>
      </c>
      <c r="E12" s="59">
        <v>96666.666666666672</v>
      </c>
      <c r="F12" s="59">
        <v>152857.14285714287</v>
      </c>
      <c r="G12" s="59">
        <v>130882.35294117648</v>
      </c>
    </row>
    <row r="13" spans="2:7" x14ac:dyDescent="0.4">
      <c r="B13" t="s">
        <v>78</v>
      </c>
      <c r="D13" s="60">
        <v>2.9499999999999998E-2</v>
      </c>
      <c r="E13" s="60">
        <v>2.6333333333333334E-2</v>
      </c>
      <c r="F13" s="60">
        <v>2.0714285714285713E-2</v>
      </c>
      <c r="G13" s="60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L24" sqref="L24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>
      <selection activeCell="I5" sqref="I5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K7" sqref="K7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61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61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61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61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61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61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61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61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61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61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61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61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61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61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61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61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61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61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61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61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61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61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61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61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61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61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40" r:id="rId3" name="Button 4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1" r:id="rId4" name="Button 5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K3" sqref="K3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신광택</cp:lastModifiedBy>
  <cp:lastPrinted>2026-07-19T10:09:27Z</cp:lastPrinted>
  <dcterms:created xsi:type="dcterms:W3CDTF">2023-08-09T00:13:15Z</dcterms:created>
  <dcterms:modified xsi:type="dcterms:W3CDTF">2026-07-19T10:50:15Z</dcterms:modified>
</cp:coreProperties>
</file>