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2f58075b0c65644/문서/"/>
    </mc:Choice>
  </mc:AlternateContent>
  <xr:revisionPtr revIDLastSave="134" documentId="8_{18B2206A-926B-4A7A-8255-C49C80040FB3}" xr6:coauthVersionLast="47" xr6:coauthVersionMax="47" xr10:uidLastSave="{931C9DCD-1B18-44B1-B154-1D98A7231615}"/>
  <bookViews>
    <workbookView xWindow="-110" yWindow="-110" windowWidth="25820" windowHeight="1550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/>
  <c r="F41" i="3" a="1"/>
  <c r="F41" i="3" s="1"/>
  <c r="F42" i="3" a="1"/>
  <c r="F4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15" i="3" a="1"/>
  <c r="L19" i="3" a="1"/>
  <c r="L23" i="3" a="1"/>
  <c r="L27" i="3" a="1"/>
  <c r="L31" i="3" a="1"/>
  <c r="L35" i="3" a="1"/>
  <c r="L20" i="3" a="1"/>
  <c r="L24" i="3" a="1"/>
  <c r="L28" i="3" a="1"/>
  <c r="L16" i="3" a="1"/>
  <c r="L32" i="3" a="1"/>
  <c r="L17" i="3" a="1"/>
  <c r="L21" i="3" a="1"/>
  <c r="L25" i="3" a="1"/>
  <c r="L29" i="3" a="1"/>
  <c r="L33" i="3" a="1"/>
  <c r="L18" i="3" a="1"/>
  <c r="L22" i="3" a="1"/>
  <c r="L26" i="3" a="1"/>
  <c r="L30" i="3" a="1"/>
  <c r="L34" i="3" a="1"/>
  <c r="L8" i="3" a="1"/>
  <c r="L12" i="3" a="1"/>
  <c r="L5" i="3" a="1"/>
  <c r="L9" i="3" a="1"/>
  <c r="L13" i="3" a="1"/>
  <c r="L6" i="3" a="1"/>
  <c r="L14" i="3" a="1"/>
  <c r="L10" i="3" a="1"/>
  <c r="L7" i="3" a="1"/>
  <c r="L11" i="3" a="1"/>
  <c r="L3" i="3" a="1"/>
  <c r="L4" i="3" a="1"/>
  <c r="L4" i="3" l="1"/>
  <c r="L34" i="3"/>
  <c r="L30" i="3"/>
  <c r="L26" i="3"/>
  <c r="L22" i="3"/>
  <c r="L18" i="3"/>
  <c r="L33" i="3"/>
  <c r="L29" i="3"/>
  <c r="L25" i="3"/>
  <c r="L21" i="3"/>
  <c r="L17" i="3"/>
  <c r="L32" i="3"/>
  <c r="L16" i="3"/>
  <c r="L28" i="3"/>
  <c r="L24" i="3"/>
  <c r="L20" i="3"/>
  <c r="L35" i="3"/>
  <c r="L31" i="3"/>
  <c r="L27" i="3"/>
  <c r="L23" i="3"/>
  <c r="L19" i="3"/>
  <c r="L15" i="3"/>
  <c r="L11" i="3"/>
  <c r="L7" i="3"/>
  <c r="L10" i="3"/>
  <c r="L14" i="3"/>
  <c r="L6" i="3"/>
  <c r="L13" i="3"/>
  <c r="L9" i="3"/>
  <c r="L5" i="3"/>
  <c r="L12" i="3"/>
  <c r="L8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C33DCA-0681-464D-BE80-511AF0200E2D}" name="MS Access Database_Query" type="1" refreshedVersion="8" background="1">
    <dbPr connection="DSN=MS Access Database;DBQ=C:\Users\01096\OneDrive\문서\저축현황.accdb;DefaultDir=C:\Users\01096\OneDrive\문서;DriverId=25;FIL=MS Access;MaxBufferSize=2048;PageTimeout=5;" command="SELECT 가입자별저축.가입시간, 가입자별저축.상품종류, 가입자별저축.지점명, 가입자별저축.월불입액, 가입자별저축.연이율_x000d__x000a_FROM `C:\Users\01096\OneDrive\문서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<sst xmlns="http://schemas.openxmlformats.org/spreadsheetml/2006/main" count="955" uniqueCount="79">
  <si>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</si>
  <si>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</si>
  <si>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</si>
  <si>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</si>
  <si>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</si>
  <si>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</si>
  <si>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</si>
  <si>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</si>
  <si>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</si>
  <si>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</si>
  <si>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</si>
  <si>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</si>
  <si>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</si>
  <si>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</si>
  <si>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</si>
  <si>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</si>
  <si>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</si>
  <si>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</si>
  <si>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</si>
  <si>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</si>
  <si>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</si>
  <si>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</si>
  <si>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</si>
  <si>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</si>
  <si>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</si>
  <si>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</si>
  <si>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</si>
  <si>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</si>
  <si>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</si>
  <si>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</si>
  <si>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</si>
  <si>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</si>
  <si>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</si>
  <si>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</si>
  <si>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</si>
  <si>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</si>
  <si>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</si>
  <si>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</si>
  <si>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</si>
  <si>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</si>
  <si>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</si>
  <si>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</si>
  <si>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</si>
  <si>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</si>
  <si>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</si>
  <si>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</si>
  <si>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</si>
  <si>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</si>
  <si>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</si>
  <si>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</si>
  <si>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</si>
  <si>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</si>
  <si>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</si>
  <si>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</si>
  <si>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</si>
  <si>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</si>
  <si>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</si>
  <si>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</si>
  <si>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</si>
  <si>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</si>
  <si>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</si>
  <si>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</si>
  <si>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</si>
  <si>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</si>
  <si>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</si>
  <si>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</si>
  <si>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</si>
  <si>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</si>
  <si>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</si>
  <si>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</si>
  <si>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</si>
  <si>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</si>
  <si>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전체 평균 : 월불입액</t>
  </si>
  <si>
    <t>평균 : 월불입액</t>
  </si>
  <si>
    <t>전체 평균 : 연이율</t>
  </si>
  <si>
    <t>평균 : 연이율</t>
  </si>
  <si>
    <t>(다중 항목)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</si>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</sst>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ED-4239-BE13-24607FD53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8</xdr:col>
          <xdr:colOff>825500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재" refreshedDate="46083.51709814815" backgroundQuery="1" createdVersion="8" refreshedVersion="8" minRefreshableVersion="3" recordCount="33" xr:uid="{FD917AD8-A8AE-452E-A713-96B28E5D488A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8F7CF9-E45D-4A8F-B4C5-8C4FDA0B87E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0" baseItem="0" numFmtId="41"/>
    <dataField name="평균 : 연이율" fld="4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22" sqref="K22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57" t="s">
        <v>68</v>
      </c>
    </row>
    <row r="28" spans="1:9" x14ac:dyDescent="0.45">
      <c r="A28" s="57" t="b">
        <f>OR( AND( LEFT(D3,2)="청약", B3="여" ), AND( E3="여의도", F3&gt;=150000 ) 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 MOD( MONTH($C3),2)=1, $C3&gt;=DATE(2019,1,1)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1" workbookViewId="0">
      <selection activeCell="K20" sqref="K20"/>
    </sheetView>
  </sheetViews>
  <sheetFormatPr defaultRowHeight="17" x14ac:dyDescent="0.45"/>
  <cols>
    <col min="1" max="1" width="10.25" customWidth="1"/>
    <col min="3" max="3" width="12.08203125" customWidth="1"/>
    <col min="4" max="4" width="10.25" customWidth="1"/>
    <col min="6" max="7" width="10.25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5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5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5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5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5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5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5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5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5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5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5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5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5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5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5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5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5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5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5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5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5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5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5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5">
      <c r="A27" t="s">
        <v>44</v>
      </c>
    </row>
    <row r="28" spans="1:9" x14ac:dyDescent="0.45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5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5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5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5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5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5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5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5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5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5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C1" workbookViewId="0">
      <selection activeCell="L4" sqref="L4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4.164062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 $B$40:$E$42,MATCH( $D3,$A$40:$A$42,0 ), MATCH( YEAR($C3), $B$38:$E$38,1) )</f>
        <v>0.02</v>
      </c>
      <c r="J3" s="7">
        <f>ROUNDUP( FV( $I3/12, G3, -$F3, , IF(H3="월초",1,0) ), -3)</f>
        <v>15927000</v>
      </c>
      <c r="K3" s="1" t="str">
        <f ca="1">TEXT( QUOTIENT( _xlfn.DAYS(TODAY(), $C3),30 ), "00개월" )</f>
        <v>76개월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 $B$40:$E$42,MATCH( $D4,$A$40:$A$42,0 ), MATCH( YEAR($C4), $B$38:$E$38,1) )</f>
        <v>2.1999999999999999E-2</v>
      </c>
      <c r="J4" s="7">
        <f t="shared" ref="J4:J35" si="1">ROUNDUP( FV( $I4/12, G4, -$F4, , IF(H4="월초",1,0) ), -3)</f>
        <v>33584000</v>
      </c>
      <c r="K4" s="1" t="str">
        <f t="shared" ref="K4:K35" ca="1" si="2">TEXT( QUOTIENT( _xlfn.DAYS(TODAY(), $C4),30 ), "00개월" )</f>
        <v>112개월</v>
      </c>
      <c r="L4" s="1" t="str" cm="1">
        <f t="array" ref="L4">fn비고(E4,F4)</f>
        <v>15만원이상-여의도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83개월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78개월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87개월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72개월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95개월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75개월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117개월</v>
      </c>
      <c r="L11" s="1" t="str" cm="1">
        <f t="array" ref="L11">fn비고(E11,F11)</f>
        <v/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83개월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75개월</v>
      </c>
      <c r="L13" s="1" t="str" cm="1">
        <f t="array" ref="L13">fn비고(E13,F13)</f>
        <v/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63개월</v>
      </c>
      <c r="L14" s="1" t="str" cm="1">
        <f t="array" ref="L14">fn비고(E14,F14)</f>
        <v>15만원이상-명동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112개월</v>
      </c>
      <c r="L15" s="1" t="str" cm="1">
        <f t="array" ref="L15">fn비고(E15,F15)</f>
        <v/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63개월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103개월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68개월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65개월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70개월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90개월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77개월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67개월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91개월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76개월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83개월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112개월</v>
      </c>
      <c r="L27" s="1" t="str" cm="1">
        <f t="array" ref="L27">fn비고(E27,F27)</f>
        <v>15만원이상-여의도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74개월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73개월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67개월</v>
      </c>
      <c r="L30" s="1" t="str" cm="1">
        <f t="array" ref="L30">fn비고(E30,F30)</f>
        <v>15만원이상-여의도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75개월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97개월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122개월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81개월</v>
      </c>
      <c r="L34" s="1" t="str" cm="1">
        <f t="array" ref="L34">fn비고(E34,F34)</f>
        <v>15만원이상-명동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67개월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 ($D$3:$D$35=$A40)*($F$3:$F$35&lt;&gt;MAX( ($D$3:$D$35=$A40)* $F$3:$F$35) ), $F$3:$F$35) 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 ($D$3:$D$35=$A41)*($F$3:$F$35&lt;&gt;MAX( ($D$3:$D$35=$A41)* $F$3:$F$35) ), $F$3:$F$35) 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 ($D$3:$D$35=$A42)*($F$3:$F$35&lt;&gt;MAX( ($D$3:$D$35=$A42)* $F$3:$F$35) ), $F$3:$F$35) 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14" sqref="I14"/>
    </sheetView>
  </sheetViews>
  <sheetFormatPr defaultRowHeight="17" x14ac:dyDescent="0.45"/>
  <cols>
    <col min="2" max="2" width="17" customWidth="1"/>
    <col min="3" max="3" width="14.25" bestFit="1" customWidth="1"/>
    <col min="4" max="6" width="10.58203125" bestFit="1" customWidth="1"/>
    <col min="7" max="9" width="9.83203125" bestFit="1" customWidth="1"/>
    <col min="10" max="10" width="14.5" bestFit="1" customWidth="1"/>
    <col min="11" max="11" width="19.1640625" bestFit="1" customWidth="1"/>
    <col min="12" max="12" width="17.1640625" bestFit="1" customWidth="1"/>
  </cols>
  <sheetData>
    <row r="2" spans="2:7" x14ac:dyDescent="0.45">
      <c r="B2" s="58" t="s">
        <v>5</v>
      </c>
      <c r="C2" t="s">
        <v>76</v>
      </c>
    </row>
    <row r="4" spans="2:7" x14ac:dyDescent="0.45">
      <c r="D4" s="58" t="s">
        <v>4</v>
      </c>
    </row>
    <row r="5" spans="2:7" x14ac:dyDescent="0.45">
      <c r="B5" s="58" t="s">
        <v>71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5">
      <c r="B6" t="s">
        <v>77</v>
      </c>
      <c r="D6" s="60"/>
      <c r="E6" s="60"/>
      <c r="F6" s="60"/>
      <c r="G6" s="60"/>
    </row>
    <row r="7" spans="2:7" x14ac:dyDescent="0.45">
      <c r="C7" t="s">
        <v>73</v>
      </c>
      <c r="D7" s="60">
        <v>143750</v>
      </c>
      <c r="E7" s="60">
        <v>83333.333333333328</v>
      </c>
      <c r="F7" s="60">
        <v>142500</v>
      </c>
      <c r="G7" s="60">
        <v>126818.18181818182</v>
      </c>
    </row>
    <row r="8" spans="2:7" x14ac:dyDescent="0.45">
      <c r="C8" t="s">
        <v>75</v>
      </c>
      <c r="D8" s="61">
        <v>2.9499999999999998E-2</v>
      </c>
      <c r="E8" s="61">
        <v>2.4666666666666667E-2</v>
      </c>
      <c r="F8" s="61">
        <v>2.1250000000000002E-2</v>
      </c>
      <c r="G8" s="61">
        <v>2.518181818181818E-2</v>
      </c>
    </row>
    <row r="9" spans="2:7" x14ac:dyDescent="0.45">
      <c r="B9" t="s">
        <v>78</v>
      </c>
      <c r="D9" s="60"/>
      <c r="E9" s="60"/>
      <c r="F9" s="60"/>
      <c r="G9" s="60"/>
    </row>
    <row r="10" spans="2:7" x14ac:dyDescent="0.45">
      <c r="C10" t="s">
        <v>73</v>
      </c>
      <c r="D10" s="60"/>
      <c r="E10" s="60">
        <v>110000</v>
      </c>
      <c r="F10" s="60">
        <v>166666.66666666666</v>
      </c>
      <c r="G10" s="60">
        <v>138333.33333333334</v>
      </c>
    </row>
    <row r="11" spans="2:7" x14ac:dyDescent="0.45">
      <c r="C11" t="s">
        <v>75</v>
      </c>
      <c r="D11" s="61"/>
      <c r="E11" s="61">
        <v>2.8000000000000001E-2</v>
      </c>
      <c r="F11" s="61">
        <v>0.02</v>
      </c>
      <c r="G11" s="61">
        <v>2.4000000000000004E-2</v>
      </c>
    </row>
    <row r="12" spans="2:7" x14ac:dyDescent="0.45">
      <c r="B12" t="s">
        <v>72</v>
      </c>
      <c r="D12" s="60">
        <v>143750</v>
      </c>
      <c r="E12" s="60">
        <v>96666.666666666672</v>
      </c>
      <c r="F12" s="60">
        <v>152857.14285714287</v>
      </c>
      <c r="G12" s="60">
        <v>130882.35294117648</v>
      </c>
    </row>
    <row r="13" spans="2:7" x14ac:dyDescent="0.45">
      <c r="B13" t="s">
        <v>74</v>
      </c>
      <c r="D13" s="61">
        <v>2.9499999999999998E-2</v>
      </c>
      <c r="E13" s="61">
        <v>2.6333333333333334E-2</v>
      </c>
      <c r="F13" s="61">
        <v>2.0714285714285713E-2</v>
      </c>
      <c r="G13" s="61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:I37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9" sqref="I9"/>
    </sheetView>
  </sheetViews>
  <sheetFormatPr defaultRowHeight="17" x14ac:dyDescent="0.45"/>
  <cols>
    <col min="1" max="1" width="2" customWidth="1"/>
    <col min="4" max="4" width="7.08203125" bestFit="1" customWidth="1"/>
    <col min="5" max="5" width="5.4140625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59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59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59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59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59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59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59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59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59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59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59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59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59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59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59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59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59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59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59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59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59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59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59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59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59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59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8</xdr:col>
                    <xdr:colOff>825500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민재 김</cp:lastModifiedBy>
  <cp:lastPrinted>2026-03-02T03:23:09Z</cp:lastPrinted>
  <dcterms:created xsi:type="dcterms:W3CDTF">2023-08-09T00:13:15Z</dcterms:created>
  <dcterms:modified xsi:type="dcterms:W3CDTF">2026-03-02T05:00:51Z</dcterms:modified>
</cp:coreProperties>
</file>