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f58075b0c65644/문서/"/>
    </mc:Choice>
  </mc:AlternateContent>
  <xr:revisionPtr revIDLastSave="104" documentId="8_{18B2206A-926B-4A7A-8255-C49C80040FB3}" xr6:coauthVersionLast="47" xr6:coauthVersionMax="47" xr10:uidLastSave="{50EB3860-7D5B-4AB9-9637-E9B5220BE59B}"/>
  <bookViews>
    <workbookView xWindow="-110" yWindow="-110" windowWidth="25820" windowHeight="155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15" i="3" a="1"/>
  <c r="L19" i="3" a="1"/>
  <c r="L23" i="3" a="1"/>
  <c r="L27" i="3" a="1"/>
  <c r="L31" i="3" a="1"/>
  <c r="L35" i="3" a="1"/>
  <c r="L20" i="3" a="1"/>
  <c r="L24" i="3" a="1"/>
  <c r="L28" i="3" a="1"/>
  <c r="L16" i="3" a="1"/>
  <c r="L32" i="3" a="1"/>
  <c r="L17" i="3" a="1"/>
  <c r="L21" i="3" a="1"/>
  <c r="L25" i="3" a="1"/>
  <c r="L29" i="3" a="1"/>
  <c r="L33" i="3" a="1"/>
  <c r="L18" i="3" a="1"/>
  <c r="L22" i="3" a="1"/>
  <c r="L26" i="3" a="1"/>
  <c r="L30" i="3" a="1"/>
  <c r="L34" i="3" a="1"/>
  <c r="L4" i="3" a="1"/>
  <c r="L8" i="3" a="1"/>
  <c r="L12" i="3" a="1"/>
  <c r="L5" i="3" a="1"/>
  <c r="L9" i="3" a="1"/>
  <c r="L13" i="3" a="1"/>
  <c r="L6" i="3" a="1"/>
  <c r="L14" i="3" a="1"/>
  <c r="L10" i="3" a="1"/>
  <c r="L7" i="3" a="1"/>
  <c r="L11" i="3" a="1"/>
  <c r="L3" i="3" a="1"/>
  <c r="L34" i="3" l="1"/>
  <c r="L30" i="3"/>
  <c r="L26" i="3"/>
  <c r="L22" i="3"/>
  <c r="L18" i="3"/>
  <c r="L33" i="3"/>
  <c r="L29" i="3"/>
  <c r="L25" i="3"/>
  <c r="L21" i="3"/>
  <c r="L17" i="3"/>
  <c r="L32" i="3"/>
  <c r="L16" i="3"/>
  <c r="L28" i="3"/>
  <c r="L24" i="3"/>
  <c r="L20" i="3"/>
  <c r="L35" i="3"/>
  <c r="L31" i="3"/>
  <c r="L27" i="3"/>
  <c r="L23" i="3"/>
  <c r="L19" i="3"/>
  <c r="L15" i="3"/>
  <c r="L11" i="3"/>
  <c r="L7" i="3"/>
  <c r="L10" i="3"/>
  <c r="L14" i="3"/>
  <c r="L6" i="3"/>
  <c r="L13" i="3"/>
  <c r="L9" i="3"/>
  <c r="L5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C33DCA-0681-464D-BE80-511AF0200E2D}" name="MS Access Database_Query" type="1" refreshedVersion="8" background="1">
    <dbPr connection="DSN=MS Access Database;DBQ=C:\Users\01096\OneDrive\문서\저축현황.accdb;DefaultDir=C:\Users\01096\OneDrive\문서;DriverId=25;FIL=MS Access;MaxBufferSize=2048;PageTimeout=5;" command="SELECT 가입자별저축.가입시간, 가입자별저축.상품종류, 가입자별저축.지점명, 가입자별저축.월불입액, 가입자별저축.연이율_x000d__x000a_FROM `C:\Users\01096\OneDrive\문서\저축현황.accdb`.가입자별저축 가입자별저축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<sst xmlns="http://schemas.openxmlformats.org/spreadsheetml/2006/main" count="964" uniqueCount="86">
  <si>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</si>
  <si>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</si>
  <si>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</si>
  <si>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</si>
  <si>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</si>
  <si>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</si>
  <si>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</si>
  <si>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</si>
  <si>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</si>
  <si>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</si>
  <si>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</si>
  <si>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</si>
  <si>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</si>
  <si>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</si>
  <si>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</si>
  <si>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</si>
  <si>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</si>
  <si>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</si>
  <si>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</si>
  <si>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</si>
  <si>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</si>
  <si>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</si>
  <si>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</si>
  <si>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</si>
  <si>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</si>
  <si>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</si>
  <si>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</si>
  <si>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</si>
  <si>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</si>
  <si>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</si>
  <si>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</si>
  <si>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</si>
  <si>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</si>
  <si>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</si>
  <si>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</si>
  <si>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</si>
  <si>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</si>
  <si>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</si>
  <si>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</si>
  <si>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</si>
  <si>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</si>
  <si>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</si>
  <si>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</si>
  <si>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</si>
  <si>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</si>
  <si>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</si>
  <si>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</si>
  <si>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</si>
  <si>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</si>
  <si>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</si>
  <si>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</si>
  <si>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</si>
  <si>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</si>
  <si>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</si>
  <si>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</si>
  <si>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</si>
  <si>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</si>
  <si>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</si>
  <si>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</si>
  <si>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</si>
  <si>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</si>
  <si>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</si>
  <si>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</si>
  <si>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</si>
  <si>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</si>
  <si>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</si>
  <si>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</si>
  <si>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</si>
  <si>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</si>
  <si>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(모두)</t>
  </si>
  <si>
    <t>총합계</t>
  </si>
  <si>
    <t>9시</t>
  </si>
  <si>
    <t>10시</t>
  </si>
  <si>
    <t>11시</t>
  </si>
  <si>
    <t>12시</t>
  </si>
  <si>
    <t>13시</t>
  </si>
  <si>
    <t>14시</t>
  </si>
  <si>
    <t>15시</t>
  </si>
  <si>
    <t>합계 : 월불입액</t>
  </si>
  <si>
    <t>전체 합계 : 월불입액</t>
  </si>
  <si>
    <t>전체 합계 : 연이율</t>
  </si>
  <si>
    <t>합계 : 연이율</t>
  </si>
  <si>
    <t>값</t>
  </si>
  <si>
    <t>시간(가입시간)</t>
  </si>
  <si>
    <t>분(가입시간)</t>
  </si>
  <si>
    <t>가입시간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</si>
</sst>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ED-4239-BE13-24607FD53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368300</xdr:colOff>
          <xdr:row>0</xdr:row>
          <xdr:rowOff>50800</xdr:rowOff>
        </xdr:from>
        <xdr:to>
          <xdr:col>6</xdr:col>
          <xdr:colOff>539750</xdr:colOff>
          <xdr:row>1</xdr:row>
          <xdr:rowOff>139700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127000</xdr:colOff>
          <xdr:row>0</xdr:row>
          <xdr:rowOff>50800</xdr:rowOff>
        </xdr:from>
        <xdr:to>
          <xdr:col>7</xdr:col>
          <xdr:colOff>590550</xdr:colOff>
          <xdr:row>1</xdr:row>
          <xdr:rowOff>152400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재" refreshedDate="46083.51709814815" backgroundQuery="1" createdVersion="8" refreshedVersion="8" minRefreshableVersion="3" recordCount="33" xr:uid="{FD917AD8-A8AE-452E-A713-96B28E5D488A}">
  <cacheSource type="external" connectionId="1"/>
  <cacheFields count="7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6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분(가입시간)" numFmtId="0" databaseField="0">
      <fieldGroup base="0">
        <rangePr groupBy="minutes" startDate="1899-12-30T09:15:00" endDate="1899-12-30T15:37:00"/>
        <groupItems count="62">
          <s v="&lt;1900-01-00"/>
          <s v="0분"/>
          <s v="1분"/>
          <s v="2분"/>
          <s v="3분"/>
          <s v="4분"/>
          <s v="5분"/>
          <s v="6분"/>
          <s v="7분"/>
          <s v="8분"/>
          <s v="9분"/>
          <s v="10분"/>
          <s v="11분"/>
          <s v="12분"/>
          <s v="13분"/>
          <s v="14분"/>
          <s v="15분"/>
          <s v="16분"/>
          <s v="17분"/>
          <s v="18분"/>
          <s v="19분"/>
          <s v="20분"/>
          <s v="21분"/>
          <s v="22분"/>
          <s v="23분"/>
          <s v="24분"/>
          <s v="25분"/>
          <s v="26분"/>
          <s v="27분"/>
          <s v="28분"/>
          <s v="29분"/>
          <s v="30분"/>
          <s v="31분"/>
          <s v="32분"/>
          <s v="33분"/>
          <s v="34분"/>
          <s v="35분"/>
          <s v="36분"/>
          <s v="37분"/>
          <s v="38분"/>
          <s v="39분"/>
          <s v="40분"/>
          <s v="41분"/>
          <s v="42분"/>
          <s v="43분"/>
          <s v="44분"/>
          <s v="45분"/>
          <s v="46분"/>
          <s v="47분"/>
          <s v="48분"/>
          <s v="49분"/>
          <s v="50분"/>
          <s v="51분"/>
          <s v="52분"/>
          <s v="53분"/>
          <s v="54분"/>
          <s v="55분"/>
          <s v="56분"/>
          <s v="57분"/>
          <s v="58분"/>
          <s v="59분"/>
          <s v="&gt;1900-01-00"/>
        </groupItems>
      </fieldGroup>
    </cacheField>
    <cacheField name="시간(가입시간)" numFmtId="0" databaseField="0">
      <fieldGroup base="0">
        <rangePr groupBy="hours" startDate="1899-12-30T09:15:00" endDate="1899-12-30T15:37:00"/>
        <groupItems count="26">
          <s v="&lt;1900-01-00"/>
          <s v="0시"/>
          <s v="1시"/>
          <s v="2시"/>
          <s v="3시"/>
          <s v="4시"/>
          <s v="5시"/>
          <s v="6시"/>
          <s v="7시"/>
          <s v="8시"/>
          <s v="9시"/>
          <s v="10시"/>
          <s v="11시"/>
          <s v="12시"/>
          <s v="13시"/>
          <s v="14시"/>
          <s v="15시"/>
          <s v="16시"/>
          <s v="17시"/>
          <s v="18시"/>
          <s v="19시"/>
          <s v="20시"/>
          <s v="21시"/>
          <s v="22시"/>
          <s v="23시"/>
          <s v="&gt;1900-01-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F7CF9-E45D-4A8F-B4C5-8C4FDA0B87E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L14" firstHeaderRow="1" firstDataRow="3" firstDataCol="3" rowPageCount="1" colPageCount="1"/>
  <pivotFields count="7">
    <pivotField axis="axisRow"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0"/>
        <item x="2"/>
        <item x="1"/>
        <item t="default"/>
      </items>
    </pivotField>
    <pivotField axis="axisPage" compact="0" showAll="0">
      <items count="5">
        <item x="2"/>
        <item x="3"/>
        <item x="1"/>
        <item x="0"/>
        <item t="default"/>
      </items>
    </pivotField>
    <pivotField dataField="1" compact="0" showAll="0"/>
    <pivotField dataField="1" compact="0" showAll="0"/>
    <pivotField axis="axisRow" compact="0" showAll="0">
      <items count="6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t="default"/>
      </items>
    </pivotField>
    <pivotField axis="axisRow" compact="0" showAll="0">
      <items count="2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t="default"/>
      </items>
    </pivotField>
  </pivotFields>
  <rowFields count="3">
    <field x="6"/>
    <field x="5"/>
    <field x="0"/>
  </rowFields>
  <rowItems count="8"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2">
    <field x="1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pageFields count="1">
    <pageField fld="2" hier="-1"/>
  </pageFields>
  <dataFields count="2">
    <dataField name="합계 : 월불입액" fld="3" baseField="0" baseItem="0"/>
    <dataField name="합계 : 연이율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22" sqref="K22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57" t="s">
        <v>68</v>
      </c>
    </row>
    <row r="28" spans="1:9" x14ac:dyDescent="0.45">
      <c r="A28" s="57" t="b">
        <f>OR( AND( LEFT(D3,2)="청약", B3="여" ), AND( E3="여의도", F3&gt;=150000 ) 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 MOD( MONTH($C3),2)=1, $C3&gt;=DATE(2019,1,1)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3" workbookViewId="0">
      <selection activeCell="K20" sqref="K20"/>
    </sheetView>
  </sheetViews>
  <sheetFormatPr defaultRowHeight="17" x14ac:dyDescent="0.45"/>
  <cols>
    <col min="1" max="1" width="10.25" customWidth="1"/>
    <col min="3" max="3" width="12.08203125" customWidth="1"/>
    <col min="4" max="4" width="10.25" customWidth="1"/>
    <col min="6" max="7" width="10.25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5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5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5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5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5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5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5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5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5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5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5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5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5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5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5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5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5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5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5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5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5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5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5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5">
      <c r="A27" t="s">
        <v>44</v>
      </c>
    </row>
    <row r="28" spans="1:9" x14ac:dyDescent="0.45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5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5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5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5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5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5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5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5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5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5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16" workbookViewId="0">
      <selection activeCell="I37" sqref="I37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4.164062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 $B$40:$E$42,MATCH( $D3,$A$40:$A$42,0 ), MATCH( YEAR($C3), $B$38:$E$38,1) )</f>
        <v>0.02</v>
      </c>
      <c r="J3" s="7">
        <f>ROUNDUP( FV( $I3/12, G3, -$F3, , IF(H3="월초",1,0) ), -3)</f>
        <v>15927000</v>
      </c>
      <c r="K3" s="1" t="str">
        <f ca="1">TEXT( QUOTIENT( _xlfn.DAYS(TODAY(), $C3),30 ), "00개월" )</f>
        <v>76개월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 $B$40:$E$42,MATCH( $D4,$A$40:$A$42,0 ), MATCH( YEAR($C4), $B$38:$E$38,1) )</f>
        <v>2.1999999999999999E-2</v>
      </c>
      <c r="J4" s="7">
        <f t="shared" ref="J4:J35" si="1">ROUNDUP( FV( $I4/12, G4, -$F4, , IF(H4="월초",1,0) ), -3)</f>
        <v>33584000</v>
      </c>
      <c r="K4" s="1" t="str">
        <f t="shared" ref="K4:K35" ca="1" si="2">TEXT( QUOTIENT( _xlfn.DAYS(TODAY(), $C4),30 ), "00개월" )</f>
        <v>112개월</v>
      </c>
      <c r="L4" s="1" t="str" cm="1">
        <f t="array" ref="L4">fn비고(E4,F4)</f>
        <v>15만원이상-여의도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83개월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72개월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95개월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75개월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117개월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83개월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75개월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63개월</v>
      </c>
      <c r="L14" s="1" t="str" cm="1">
        <f t="array" ref="L14">fn비고(E14,F14)</f>
        <v>15만원이상-명동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63개월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103개월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68개월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70개월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77개월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91개월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76개월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83개월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112개월</v>
      </c>
      <c r="L27" s="1" t="str" cm="1">
        <f t="array" ref="L27">fn비고(E27,F27)</f>
        <v>15만원이상-여의도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74개월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73개월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67개월</v>
      </c>
      <c r="L30" s="1" t="str" cm="1">
        <f t="array" ref="L30">fn비고(E30,F30)</f>
        <v>15만원이상-여의도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75개월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97개월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122개월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81개월</v>
      </c>
      <c r="L34" s="1" t="str" cm="1">
        <f t="array" ref="L34">fn비고(E34,F34)</f>
        <v>15만원이상-명동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 ($D$3:$D$35=$A40)*($F$3:$F$35&lt;&gt;MAX( ($D$3:$D$35=$A40)* $F$3:$F$35) ), $F$3:$F$35) 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 ($D$3:$D$35=$A41)*($F$3:$F$35&lt;&gt;MAX( ($D$3:$D$35=$A41)* $F$3:$F$35) ), $F$3:$F$35) 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 ($D$3:$D$35=$A42)*($F$3:$F$35&lt;&gt;MAX( ($D$3:$D$35=$A42)* $F$3:$F$35) ), $F$3:$F$35) 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L14"/>
  <sheetViews>
    <sheetView workbookViewId="0">
      <selection activeCell="D6" sqref="D6"/>
    </sheetView>
  </sheetViews>
  <sheetFormatPr defaultRowHeight="17" x14ac:dyDescent="0.45"/>
  <cols>
    <col min="2" max="2" width="11.4140625" bestFit="1" customWidth="1"/>
    <col min="3" max="3" width="14.5" bestFit="1" customWidth="1"/>
    <col min="4" max="4" width="10.75" bestFit="1" customWidth="1"/>
    <col min="5" max="10" width="14.5" bestFit="1" customWidth="1"/>
    <col min="11" max="11" width="19.1640625" bestFit="1" customWidth="1"/>
    <col min="12" max="12" width="17.1640625" bestFit="1" customWidth="1"/>
  </cols>
  <sheetData>
    <row r="2" spans="2:12" x14ac:dyDescent="0.45">
      <c r="B2" s="58" t="s">
        <v>5</v>
      </c>
      <c r="C2" t="s">
        <v>69</v>
      </c>
    </row>
    <row r="4" spans="2:12" x14ac:dyDescent="0.45">
      <c r="E4" s="58" t="s">
        <v>4</v>
      </c>
      <c r="F4" s="58" t="s">
        <v>82</v>
      </c>
    </row>
    <row r="5" spans="2:12" x14ac:dyDescent="0.45">
      <c r="E5" t="s">
        <v>16</v>
      </c>
      <c r="G5" t="s">
        <v>12</v>
      </c>
      <c r="I5" t="s">
        <v>24</v>
      </c>
      <c r="K5" t="s">
        <v>79</v>
      </c>
      <c r="L5" t="s">
        <v>80</v>
      </c>
    </row>
    <row r="6" spans="2:12" x14ac:dyDescent="0.45">
      <c r="B6" s="58" t="s">
        <v>83</v>
      </c>
      <c r="C6" s="58" t="s">
        <v>84</v>
      </c>
      <c r="D6" s="58" t="s">
        <v>85</v>
      </c>
      <c r="E6" t="s">
        <v>78</v>
      </c>
      <c r="F6" t="s">
        <v>81</v>
      </c>
      <c r="G6" t="s">
        <v>78</v>
      </c>
      <c r="H6" t="s">
        <v>81</v>
      </c>
      <c r="I6" t="s">
        <v>78</v>
      </c>
      <c r="J6" t="s">
        <v>81</v>
      </c>
    </row>
    <row r="7" spans="2:12" x14ac:dyDescent="0.45">
      <c r="B7" t="s">
        <v>71</v>
      </c>
      <c r="E7">
        <v>490000</v>
      </c>
      <c r="F7">
        <v>6.5000000000000002E-2</v>
      </c>
      <c r="K7">
        <v>490000</v>
      </c>
      <c r="L7">
        <v>6.5000000000000002E-2</v>
      </c>
    </row>
    <row r="8" spans="2:12" x14ac:dyDescent="0.45">
      <c r="B8" t="s">
        <v>72</v>
      </c>
      <c r="E8">
        <v>90000</v>
      </c>
      <c r="F8">
        <v>0.02</v>
      </c>
      <c r="G8">
        <v>120000</v>
      </c>
      <c r="H8">
        <v>0.03</v>
      </c>
      <c r="I8">
        <v>230000</v>
      </c>
      <c r="J8">
        <v>7.400000000000001E-2</v>
      </c>
      <c r="K8">
        <v>440000</v>
      </c>
      <c r="L8">
        <v>0.12400000000000001</v>
      </c>
    </row>
    <row r="9" spans="2:12" x14ac:dyDescent="0.45">
      <c r="B9" t="s">
        <v>73</v>
      </c>
      <c r="E9">
        <v>200000</v>
      </c>
      <c r="F9">
        <v>0.04</v>
      </c>
      <c r="G9">
        <v>775000</v>
      </c>
      <c r="H9">
        <v>0.17599999999999999</v>
      </c>
      <c r="I9">
        <v>350000</v>
      </c>
      <c r="J9">
        <v>0.105</v>
      </c>
      <c r="K9">
        <v>1325000</v>
      </c>
      <c r="L9">
        <v>0.32100000000000001</v>
      </c>
    </row>
    <row r="10" spans="2:12" x14ac:dyDescent="0.45">
      <c r="B10" t="s">
        <v>74</v>
      </c>
      <c r="E10">
        <v>590000</v>
      </c>
      <c r="F10">
        <v>8.2000000000000003E-2</v>
      </c>
      <c r="G10">
        <v>150000</v>
      </c>
      <c r="H10">
        <v>3.5999999999999997E-2</v>
      </c>
      <c r="I10">
        <v>10000</v>
      </c>
      <c r="J10">
        <v>2.1000000000000001E-2</v>
      </c>
      <c r="K10">
        <v>750000</v>
      </c>
      <c r="L10">
        <v>0.13899999999999998</v>
      </c>
    </row>
    <row r="11" spans="2:12" x14ac:dyDescent="0.45">
      <c r="B11" t="s">
        <v>75</v>
      </c>
      <c r="G11">
        <v>250000</v>
      </c>
      <c r="H11">
        <v>2.8000000000000001E-2</v>
      </c>
      <c r="K11">
        <v>250000</v>
      </c>
      <c r="L11">
        <v>2.8000000000000001E-2</v>
      </c>
    </row>
    <row r="12" spans="2:12" x14ac:dyDescent="0.45">
      <c r="B12" t="s">
        <v>76</v>
      </c>
      <c r="E12">
        <v>70000</v>
      </c>
      <c r="F12">
        <v>0.02</v>
      </c>
      <c r="I12">
        <v>210000</v>
      </c>
      <c r="J12">
        <v>2.8000000000000001E-2</v>
      </c>
      <c r="K12">
        <v>280000</v>
      </c>
      <c r="L12">
        <v>4.8000000000000001E-2</v>
      </c>
    </row>
    <row r="13" spans="2:12" x14ac:dyDescent="0.45">
      <c r="B13" t="s">
        <v>77</v>
      </c>
      <c r="E13">
        <v>150000</v>
      </c>
      <c r="F13">
        <v>0.02</v>
      </c>
      <c r="G13">
        <v>150000</v>
      </c>
      <c r="H13">
        <v>2.9000000000000001E-2</v>
      </c>
      <c r="I13">
        <v>120000</v>
      </c>
      <c r="J13">
        <v>5.6000000000000001E-2</v>
      </c>
      <c r="K13">
        <v>420000</v>
      </c>
      <c r="L13">
        <v>0.10500000000000001</v>
      </c>
    </row>
    <row r="14" spans="2:12" x14ac:dyDescent="0.45">
      <c r="B14" t="s">
        <v>70</v>
      </c>
      <c r="E14">
        <v>1590000</v>
      </c>
      <c r="F14">
        <v>0.247</v>
      </c>
      <c r="G14">
        <v>1445000</v>
      </c>
      <c r="H14">
        <v>0.29900000000000004</v>
      </c>
      <c r="I14">
        <v>920000</v>
      </c>
      <c r="J14">
        <v>0.28399999999999997</v>
      </c>
      <c r="K14">
        <v>3955000</v>
      </c>
      <c r="L14">
        <v>0.83000000000000007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H2" sqref="H2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59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59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59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59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59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59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59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59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59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59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59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59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59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59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59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59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59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59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59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59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59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59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59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59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59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59">
        <v>2.3E-2</v>
      </c>
      <c r="I30" s="22">
        <v>120000</v>
      </c>
    </row>
  </sheetData>
  <phoneticPr fontId="1" type="noConversion"/>
  <conditionalFormatting sqref="I5:I30"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368300</xdr:colOff>
                    <xdr:row>0</xdr:row>
                    <xdr:rowOff>50800</xdr:rowOff>
                  </from>
                  <to>
                    <xdr:col>6</xdr:col>
                    <xdr:colOff>539750</xdr:colOff>
                    <xdr:row>1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127000</xdr:colOff>
                    <xdr:row>0</xdr:row>
                    <xdr:rowOff>50800</xdr:rowOff>
                  </from>
                  <to>
                    <xdr:col>7</xdr:col>
                    <xdr:colOff>590550</xdr:colOff>
                    <xdr:row>1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민재 김</cp:lastModifiedBy>
  <cp:lastPrinted>2026-03-02T03:23:09Z</cp:lastPrinted>
  <dcterms:created xsi:type="dcterms:W3CDTF">2023-08-09T00:13:15Z</dcterms:created>
  <dcterms:modified xsi:type="dcterms:W3CDTF">2026-03-02T04:31:58Z</dcterms:modified>
</cp:coreProperties>
</file>