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elp1\Desktop\2026_컴활1급_실기_기출문제집\02 최신기출유형 - 복사본\01회\"/>
    </mc:Choice>
  </mc:AlternateContent>
  <xr:revisionPtr revIDLastSave="0" documentId="13_ncr:1_{777F7960-5460-4EB4-9761-DD67ED0B3F1A}" xr6:coauthVersionLast="47" xr6:coauthVersionMax="47" xr10:uidLastSave="{00000000-0000-0000-0000-000000000000}"/>
  <bookViews>
    <workbookView xWindow="7250" yWindow="1010" windowWidth="11270" windowHeight="13420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AND" hidden="1" xlm="1">#NAME?</definedName>
    <definedName name="_xleta.FV" hidden="1" xlm="1">#NAME?</definedName>
    <definedName name="_xleta.IF" hidden="1" xlm="1">#NAME?</definedName>
    <definedName name="_xleta.LEFT" hidden="1" xlm="1">#NAME?</definedName>
    <definedName name="_xleta.MATCH" hidden="1" xlm="1">#NAME?</definedName>
    <definedName name="_xleta.MAX" hidden="1" xlm="1">#NAME?</definedName>
    <definedName name="_xleta.ROUND" hidden="1" xlm="1">#NAME?</definedName>
    <definedName name="_xleta.ROUNDUP" hidden="1" xlm="1">#NAME?</definedName>
    <definedName name="_xleta.T" hidden="1" xlm="1">#NAME?</definedName>
    <definedName name="_xleta.TODAY" hidden="1" xlm="1">#NAME?</definedName>
    <definedName name="_xleta.YEAR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F41" i="3" a="1"/>
  <c r="F41" i="3" s="1"/>
  <c r="F42" i="3" a="1"/>
  <c r="F42" i="3" s="1"/>
  <c r="F40" i="3" a="1"/>
  <c r="F40" i="3" s="1"/>
  <c r="A28" i="1"/>
  <c r="I4" i="3" a="1"/>
  <c r="I4" i="3"/>
  <c r="I5" i="3" a="1"/>
  <c r="I5" i="3"/>
  <c r="I6" i="3" a="1"/>
  <c r="I6" i="3"/>
  <c r="I7" i="3" a="1"/>
  <c r="I7" i="3"/>
  <c r="I8" i="3" a="1"/>
  <c r="I8" i="3"/>
  <c r="I9" i="3" a="1"/>
  <c r="I9" i="3"/>
  <c r="I10" i="3" a="1"/>
  <c r="I10" i="3"/>
  <c r="I11" i="3" a="1"/>
  <c r="I11" i="3"/>
  <c r="I12" i="3" a="1"/>
  <c r="I12" i="3"/>
  <c r="I13" i="3" a="1"/>
  <c r="I13" i="3"/>
  <c r="I14" i="3" a="1"/>
  <c r="I14" i="3"/>
  <c r="I15" i="3" a="1"/>
  <c r="I15" i="3"/>
  <c r="I16" i="3" a="1"/>
  <c r="I16" i="3"/>
  <c r="I17" i="3" a="1"/>
  <c r="I17" i="3"/>
  <c r="I18" i="3" a="1"/>
  <c r="I18" i="3"/>
  <c r="I19" i="3" a="1"/>
  <c r="I19" i="3"/>
  <c r="I20" i="3" a="1"/>
  <c r="I20" i="3"/>
  <c r="I21" i="3" a="1"/>
  <c r="I21" i="3"/>
  <c r="I22" i="3" a="1"/>
  <c r="I22" i="3"/>
  <c r="I23" i="3" a="1"/>
  <c r="I23" i="3"/>
  <c r="I24" i="3" a="1"/>
  <c r="I24" i="3"/>
  <c r="I25" i="3" a="1"/>
  <c r="I25" i="3"/>
  <c r="I26" i="3" a="1"/>
  <c r="I26" i="3"/>
  <c r="I27" i="3" a="1"/>
  <c r="I27" i="3"/>
  <c r="I28" i="3" a="1"/>
  <c r="I28" i="3"/>
  <c r="I29" i="3" a="1"/>
  <c r="I29" i="3"/>
  <c r="I30" i="3" a="1"/>
  <c r="I30" i="3"/>
  <c r="I31" i="3" a="1"/>
  <c r="I31" i="3"/>
  <c r="I32" i="3" a="1"/>
  <c r="I32" i="3"/>
  <c r="I33" i="3" a="1"/>
  <c r="I33" i="3"/>
  <c r="I34" i="3" a="1"/>
  <c r="I34" i="3"/>
  <c r="I35" i="3" a="1"/>
  <c r="I35" i="3"/>
  <c r="I3" i="3" a="1"/>
  <c r="I3" i="3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4" i="3" a="1"/>
  <c r="L13" i="3" a="1"/>
  <c r="L22" i="3" a="1"/>
  <c r="L31" i="3" a="1"/>
  <c r="L5" i="3" a="1"/>
  <c r="L14" i="3" a="1"/>
  <c r="L23" i="3" a="1"/>
  <c r="L32" i="3" a="1"/>
  <c r="L6" i="3" a="1"/>
  <c r="L15" i="3" a="1"/>
  <c r="L24" i="3" a="1"/>
  <c r="L33" i="3" a="1"/>
  <c r="L7" i="3" a="1"/>
  <c r="L16" i="3" a="1"/>
  <c r="L25" i="3" a="1"/>
  <c r="L34" i="3" a="1"/>
  <c r="L8" i="3" a="1"/>
  <c r="L17" i="3" a="1"/>
  <c r="L26" i="3" a="1"/>
  <c r="L35" i="3" a="1"/>
  <c r="L9" i="3" a="1"/>
  <c r="L18" i="3" a="1"/>
  <c r="L27" i="3" a="1"/>
  <c r="L10" i="3" a="1"/>
  <c r="L19" i="3" a="1"/>
  <c r="L28" i="3" a="1"/>
  <c r="L11" i="3" a="1"/>
  <c r="L29" i="3" a="1"/>
  <c r="L12" i="3" a="1"/>
  <c r="L21" i="3" a="1"/>
  <c r="L30" i="3" a="1"/>
  <c r="L20" i="3" a="1"/>
  <c r="L3" i="3" a="1"/>
  <c r="L20" i="3" l="1"/>
  <c r="L30" i="3"/>
  <c r="L21" i="3"/>
  <c r="L12" i="3"/>
  <c r="L29" i="3"/>
  <c r="L11" i="3"/>
  <c r="L28" i="3"/>
  <c r="L19" i="3"/>
  <c r="L10" i="3"/>
  <c r="L27" i="3"/>
  <c r="L18" i="3"/>
  <c r="L9" i="3"/>
  <c r="L35" i="3"/>
  <c r="L26" i="3"/>
  <c r="L17" i="3"/>
  <c r="L8" i="3"/>
  <c r="L34" i="3"/>
  <c r="L25" i="3"/>
  <c r="L16" i="3"/>
  <c r="L7" i="3"/>
  <c r="L33" i="3"/>
  <c r="L24" i="3"/>
  <c r="L15" i="3"/>
  <c r="L6" i="3"/>
  <c r="L32" i="3"/>
  <c r="L23" i="3"/>
  <c r="L14" i="3"/>
  <c r="L5" i="3"/>
  <c r="L31" i="3"/>
  <c r="L22" i="3"/>
  <c r="L13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8927654-3177-4130-AD46-C791E20BFD92}" name="MS Access Database_Query" type="1" refreshedVersion="8" background="1">
    <dbPr connection="DSN=MS Access Database;DBQ=C:\Users\help1\저축현황.accdb;DefaultDir=C:\Users\help1;DriverId=25;FIL=MS Access;MaxBufferSize=2048;PageTimeout=5;" command="SELECT 가입자별저축.가입시간, 가입자별저축.상품종류, 가입자별저축.지점명, 가입자별저축.월불입액, 가입자별저축.연이율_x000d__x000a_FROM `C:\Users\help1\저축현황.accdb`.가입자별저축 가입자별저축"/>
  </connection>
  <connection id="2" xr16:uid="{DE693F2C-DB06-45EF-B7FE-FCF9336E4BE8}" name="MS Access Database_Query1" type="1" refreshedVersion="8" background="1">
    <dbPr connection="DSN=MS Access Database;DBQ=C:\Users\help1\저축현황.accdb;DefaultDir=C:\Users\help1;DriverId=25;FIL=MS Access;MaxBufferSize=2048;PageTimeout=5;" command="SELECT 가입자별저축.가입시간, 가입자별저축.상품종류, 가입자별저축.지점명, 가입자별저축.월불입액, 가입자별저축.연이율_x000d__x000a_FROM `C:\Users\help1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<sst xmlns="http://schemas.openxmlformats.org/spreadsheetml/2006/main" count="957" uniqueCount="81">
  <si>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</si>
  <si>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</si>
  <si>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</si>
  <si>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</si>
  <si>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</si>
  <si>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</si>
  <si>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</si>
  <si>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</si>
  <si>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</si>
  <si>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</si>
  <si>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</si>
  <si>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</si>
  <si>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</si>
  <si>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</si>
  <si>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</si>
  <si>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</si>
  <si>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</si>
  <si>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</si>
  <si>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</si>
  <si>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</si>
  <si>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</si>
  <si>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</si>
  <si>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</si>
  <si>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</si>
  <si>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</si>
  <si>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</si>
  <si>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</si>
  <si>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</si>
  <si>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</si>
  <si>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</si>
  <si>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</si>
  <si>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</si>
  <si>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</si>
  <si>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</si>
  <si>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</si>
  <si>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</si>
  <si>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</si>
  <si>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</si>
  <si>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</si>
  <si>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</si>
  <si>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</si>
  <si>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</si>
  <si>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</si>
  <si>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</si>
  <si>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</si>
  <si>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</si>
  <si>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</si>
  <si>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</si>
  <si>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</si>
  <si>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</si>
  <si>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</si>
  <si>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</si>
  <si>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</si>
  <si>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</si>
  <si>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</si>
  <si>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</si>
  <si>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</si>
  <si>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</si>
  <si>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</si>
  <si>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</si>
  <si>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</si>
  <si>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</si>
  <si>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</si>
  <si>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</si>
  <si>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</si>
  <si>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</si>
  <si>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</si>
  <si>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</si>
  <si>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</si>
  <si>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</si>
  <si>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</si>
  <si>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</si>
  <si>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</si>
  <si>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</si>
  <si>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연이율</t>
  </si>
  <si>
    <t>전체 평균 : 연이율</t>
  </si>
  <si>
    <t>평균 : 월불입액</t>
  </si>
  <si>
    <t>전체 평균 : 월불입액</t>
  </si>
  <si>
    <t>(다중 항목)</t>
  </si>
  <si>
    <t>ㄴ</t>
    <phoneticPr fontId="1" type="noConversion"/>
  </si>
  <si>
    <t>ㅣ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</si>
</sst>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3E-4B77-894D-5E7D5F9FFE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25400</xdr:colOff>
          <xdr:row>0</xdr:row>
          <xdr:rowOff>31750</xdr:rowOff>
        </xdr:from>
        <xdr:to>
          <xdr:col>7</xdr:col>
          <xdr:colOff>19050</xdr:colOff>
          <xdr:row>1</xdr:row>
          <xdr:rowOff>209550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50800</xdr:colOff>
          <xdr:row>0</xdr:row>
          <xdr:rowOff>25400</xdr:rowOff>
        </xdr:from>
        <xdr:to>
          <xdr:col>9</xdr:col>
          <xdr:colOff>19050</xdr:colOff>
          <xdr:row>1</xdr:row>
          <xdr:rowOff>190500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146050</xdr:colOff>
          <xdr:row>0</xdr:row>
          <xdr:rowOff>76200</xdr:rowOff>
        </xdr:from>
        <xdr:to>
          <xdr:col>8</xdr:col>
          <xdr:colOff>762000</xdr:colOff>
          <xdr:row>1</xdr:row>
          <xdr:rowOff>146050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lp1" refreshedDate="46055.85600162037" backgroundQuery="1" createdVersion="8" refreshedVersion="8" minRefreshableVersion="3" recordCount="33" xr:uid="{991B5BBE-25CC-4745-973F-4BFE75FB679E}">
  <cacheSource type="external" connectionId="2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490591-AE43-4DFD-A6AB-D78DC6EDFD5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8" zoomScale="90" zoomScaleNormal="90" workbookViewId="0">
      <selection activeCell="H18" sqref="H18"/>
    </sheetView>
  </sheetViews>
  <sheetFormatPr defaultRowHeight="17" x14ac:dyDescent="0.45"/>
  <cols>
    <col min="3" max="3" width="12.83203125" customWidth="1"/>
    <col min="5" max="5" width="7.08203125" bestFit="1" customWidth="1"/>
    <col min="6" max="6" width="10.5" bestFit="1" customWidth="1"/>
    <col min="9" max="9" width="15.2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s="57" t="s">
        <v>68</v>
      </c>
    </row>
    <row r="28" spans="1:9" x14ac:dyDescent="0.45">
      <c r="A28" t="b">
        <f>OR(AND(LEFT($D3,2)="청약",$B3="여"),AND($E3="여의도",$F3&gt;=150000))</f>
        <v>0</v>
      </c>
    </row>
    <row r="30" spans="1:9" x14ac:dyDescent="0.45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5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5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5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5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5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5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5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AND(MOD(MONTH($C3),2)=1,DATE(2019,1,1)&lt;=$C3)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zoomScale="80" zoomScaleNormal="80" workbookViewId="0">
      <selection activeCell="F34" sqref="F34"/>
    </sheetView>
  </sheetViews>
  <sheetFormatPr defaultRowHeight="17" x14ac:dyDescent="0.45"/>
  <cols>
    <col min="1" max="1" width="10.25" customWidth="1"/>
    <col min="3" max="3" width="12.08203125" customWidth="1"/>
    <col min="4" max="4" width="10.25" customWidth="1"/>
    <col min="6" max="7" width="10.25" customWidth="1"/>
    <col min="9" max="9" width="13.5" bestFit="1" customWidth="1"/>
  </cols>
  <sheetData>
    <row r="1" spans="1:9" x14ac:dyDescent="0.45">
      <c r="A1" t="s">
        <v>0</v>
      </c>
    </row>
    <row r="2" spans="1:9" x14ac:dyDescent="0.45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5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5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5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5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5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5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5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5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5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5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5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5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5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5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5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5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5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5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5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5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5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5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5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5">
      <c r="A27" t="s">
        <v>44</v>
      </c>
    </row>
    <row r="28" spans="1:9" x14ac:dyDescent="0.45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5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5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5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5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5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5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5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5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5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5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zoomScale="60" zoomScaleNormal="60" workbookViewId="0">
      <selection activeCell="F40" sqref="F40"/>
    </sheetView>
  </sheetViews>
  <sheetFormatPr defaultRowHeight="17" x14ac:dyDescent="0.45"/>
  <cols>
    <col min="2" max="5" width="11.83203125" bestFit="1" customWidth="1"/>
    <col min="6" max="6" width="10.83203125" bestFit="1" customWidth="1"/>
    <col min="7" max="7" width="12.3320312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45">
      <c r="A1" t="s">
        <v>0</v>
      </c>
    </row>
    <row r="2" spans="1:12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5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 cm="1">
        <f t="array" ref="I3">INDEX($A$38:$E$42,MATCH($D3,$A$40:$A$42,0)+2,MATCH(YEAR($C3),$B$38:$E$38,1)+1)</f>
        <v>0.02</v>
      </c>
      <c r="J3" s="7">
        <f>ROUNDUP(FV($I3/12,$G3,-F3,,IF(H3="월말",0,1)),-3)</f>
        <v>15927000</v>
      </c>
      <c r="K3" s="1" t="str">
        <f ca="1">TEXT(QUOTIENT(_xlfn.DAYS(TODAY(),C3),30),"00개월")</f>
        <v>75개월</v>
      </c>
      <c r="L3" s="1" t="str" cm="1">
        <f t="array" ref="L3">fn비고(E3,F3)</f>
        <v/>
      </c>
    </row>
    <row r="4" spans="1:12" x14ac:dyDescent="0.45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 cm="1">
        <f t="array" ref="I4">INDEX($A$38:$E$42,MATCH($D4,$A$40:$A$42,0)+2,MATCH(YEAR($C4),$B$38:$E$38,1)+1)</f>
        <v>2.1999999999999999E-2</v>
      </c>
      <c r="J4" s="7">
        <f t="shared" ref="J4:J35" si="0">ROUNDUP(FV($I4/12,$G4,-F4,,IF(H4="월말",0,1)),-3)</f>
        <v>33584000</v>
      </c>
      <c r="K4" s="1" t="str">
        <f t="shared" ref="K4:K35" ca="1" si="1">TEXT(QUOTIENT(_xlfn.DAYS(TODAY(),C4),30),"00개월")</f>
        <v>111개월</v>
      </c>
      <c r="L4" s="1" t="str" cm="1">
        <f t="array" ref="L4">fn비고(E4,F4)</f>
        <v>15만원이상-여의도250,000</v>
      </c>
    </row>
    <row r="5" spans="1:12" x14ac:dyDescent="0.45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 cm="1">
        <f t="array" ref="I5">INDEX($A$38:$E$42,MATCH($D5,$A$40:$A$42,0)+2,MATCH(YEAR($C5),$B$38:$E$38,1)+1)</f>
        <v>0.02</v>
      </c>
      <c r="J5" s="7">
        <f t="shared" si="0"/>
        <v>15927000</v>
      </c>
      <c r="K5" s="1" t="str">
        <f t="shared" ca="1" si="1"/>
        <v>82개월</v>
      </c>
      <c r="L5" s="1" t="str" cm="1">
        <f t="array" ref="L5">fn비고(E5,F5)</f>
        <v/>
      </c>
    </row>
    <row r="6" spans="1:12" x14ac:dyDescent="0.45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 cm="1">
        <f t="array" ref="I6">INDEX($A$38:$E$42,MATCH($D6,$A$40:$A$42,0)+2,MATCH(YEAR($C6),$B$38:$E$38,1)+1)</f>
        <v>2.3E-2</v>
      </c>
      <c r="J6" s="7">
        <f t="shared" si="0"/>
        <v>13504000</v>
      </c>
      <c r="K6" s="1" t="str">
        <f t="shared" ca="1" si="1"/>
        <v>77개월</v>
      </c>
      <c r="L6" s="1" t="str" cm="1">
        <f t="array" ref="L6">fn비고(E6,F6)</f>
        <v/>
      </c>
    </row>
    <row r="7" spans="1:12" x14ac:dyDescent="0.45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 cm="1">
        <f t="array" ref="I7">INDEX($A$38:$E$42,MATCH($D7,$A$40:$A$42,0)+2,MATCH(YEAR($C7),$B$38:$E$38,1)+1)</f>
        <v>0.02</v>
      </c>
      <c r="J7" s="7">
        <f t="shared" si="0"/>
        <v>11965000</v>
      </c>
      <c r="K7" s="1" t="str">
        <f t="shared" ca="1" si="1"/>
        <v>86개월</v>
      </c>
      <c r="L7" s="1" t="str" cm="1">
        <f t="array" ref="L7">fn비고(E7,F7)</f>
        <v/>
      </c>
    </row>
    <row r="8" spans="1:12" x14ac:dyDescent="0.45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cm="1">
        <f t="array" ref="I8">INDEX($A$38:$E$42,MATCH($D8,$A$40:$A$42,0)+2,MATCH(YEAR($C8),$B$38:$E$38,1)+1)</f>
        <v>2.8000000000000001E-2</v>
      </c>
      <c r="J8" s="7">
        <f t="shared" si="0"/>
        <v>16635000</v>
      </c>
      <c r="K8" s="1" t="str">
        <f t="shared" ca="1" si="1"/>
        <v>72개월</v>
      </c>
      <c r="L8" s="1" t="str" cm="1">
        <f t="array" ref="L8">fn비고(E8,F8)</f>
        <v/>
      </c>
    </row>
    <row r="9" spans="1:12" x14ac:dyDescent="0.45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 cm="1">
        <f t="array" ref="I9">INDEX($A$38:$E$42,MATCH($D9,$A$40:$A$42,0)+2,MATCH(YEAR($C9),$B$38:$E$38,1)+1)</f>
        <v>2.3E-2</v>
      </c>
      <c r="J9" s="7">
        <f t="shared" si="0"/>
        <v>16174000</v>
      </c>
      <c r="K9" s="1" t="str">
        <f t="shared" ca="1" si="1"/>
        <v>94개월</v>
      </c>
      <c r="L9" s="1" t="str" cm="1">
        <f t="array" ref="L9">fn비고(E9,F9)</f>
        <v/>
      </c>
    </row>
    <row r="10" spans="1:12" x14ac:dyDescent="0.45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 cm="1">
        <f t="array" ref="I10">INDEX($A$38:$E$42,MATCH($D10,$A$40:$A$42,0)+2,MATCH(YEAR($C10),$B$38:$E$38,1)+1)</f>
        <v>2.3E-2</v>
      </c>
      <c r="J10" s="7">
        <f t="shared" si="0"/>
        <v>1348000</v>
      </c>
      <c r="K10" s="1" t="str">
        <f t="shared" ca="1" si="1"/>
        <v>74개월</v>
      </c>
      <c r="L10" s="1" t="str" cm="1">
        <f t="array" ref="L10">fn비고(E10,F10)</f>
        <v/>
      </c>
    </row>
    <row r="11" spans="1:12" x14ac:dyDescent="0.45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 cm="1">
        <f t="array" ref="I11">INDEX($A$38:$E$42,MATCH($D11,$A$40:$A$42,0)+2,MATCH(YEAR($C11),$B$38:$E$38,1)+1)</f>
        <v>2.1999999999999999E-2</v>
      </c>
      <c r="J11" s="7">
        <f t="shared" si="0"/>
        <v>6717000</v>
      </c>
      <c r="K11" s="1" t="str">
        <f t="shared" ca="1" si="1"/>
        <v>116개월</v>
      </c>
      <c r="L11" s="1" t="str" cm="1">
        <f t="array" ref="L11">fn비고(E11,F11)</f>
        <v/>
      </c>
    </row>
    <row r="12" spans="1:12" x14ac:dyDescent="0.45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 cm="1">
        <f t="array" ref="I12">INDEX($A$38:$E$42,MATCH($D12,$A$40:$A$42,0)+2,MATCH(YEAR($C12),$B$38:$E$38,1)+1)</f>
        <v>2.9000000000000001E-2</v>
      </c>
      <c r="J12" s="7">
        <f t="shared" si="0"/>
        <v>20853000</v>
      </c>
      <c r="K12" s="1" t="str">
        <f t="shared" ca="1" si="1"/>
        <v>83개월</v>
      </c>
      <c r="L12" s="1" t="str" cm="1">
        <f t="array" ref="L12">fn비고(E12,F12)</f>
        <v/>
      </c>
    </row>
    <row r="13" spans="1:12" x14ac:dyDescent="0.45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 cm="1">
        <f t="array" ref="I13">INDEX($A$38:$E$42,MATCH($D13,$A$40:$A$42,0)+2,MATCH(YEAR($C13),$B$38:$E$38,1)+1)</f>
        <v>2.9000000000000001E-2</v>
      </c>
      <c r="J13" s="7">
        <f t="shared" si="0"/>
        <v>10427000</v>
      </c>
      <c r="K13" s="1" t="str">
        <f t="shared" ca="1" si="1"/>
        <v>74개월</v>
      </c>
      <c r="L13" s="1" t="str" cm="1">
        <f t="array" ref="L13">fn비고(E13,F13)</f>
        <v/>
      </c>
    </row>
    <row r="14" spans="1:12" x14ac:dyDescent="0.45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cm="1">
        <f t="array" ref="I14">INDEX($A$38:$E$42,MATCH($D14,$A$40:$A$42,0)+2,MATCH(YEAR($C14),$B$38:$E$38,1)+1)</f>
        <v>2.8000000000000001E-2</v>
      </c>
      <c r="J14" s="7">
        <f t="shared" si="0"/>
        <v>20794000</v>
      </c>
      <c r="K14" s="1" t="str">
        <f t="shared" ca="1" si="1"/>
        <v>63개월</v>
      </c>
      <c r="L14" s="1" t="str" cm="1">
        <f t="array" ref="L14">fn비고(E14,F14)</f>
        <v>15만원이상-명동150,000</v>
      </c>
    </row>
    <row r="15" spans="1:12" x14ac:dyDescent="0.45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 cm="1">
        <f t="array" ref="I15">INDEX($A$38:$E$42,MATCH($D15,$A$40:$A$42,0)+2,MATCH(YEAR($C15),$B$38:$E$38,1)+1)</f>
        <v>2.8000000000000001E-2</v>
      </c>
      <c r="J15" s="7">
        <f t="shared" si="0"/>
        <v>16635000</v>
      </c>
      <c r="K15" s="1" t="str">
        <f t="shared" ca="1" si="1"/>
        <v>111개월</v>
      </c>
      <c r="L15" s="1" t="str" cm="1">
        <f t="array" ref="L15">fn비고(E15,F15)</f>
        <v/>
      </c>
    </row>
    <row r="16" spans="1:12" x14ac:dyDescent="0.45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cm="1">
        <f t="array" ref="I16">INDEX($A$38:$E$42,MATCH($D16,$A$40:$A$42,0)+2,MATCH(YEAR($C16),$B$38:$E$38,1)+1)</f>
        <v>2.1000000000000001E-2</v>
      </c>
      <c r="J16" s="7">
        <f t="shared" si="0"/>
        <v>13364000</v>
      </c>
      <c r="K16" s="1" t="str">
        <f t="shared" ca="1" si="1"/>
        <v>62개월</v>
      </c>
      <c r="L16" s="1" t="str" cm="1">
        <f t="array" ref="L16">fn비고(E16,F16)</f>
        <v/>
      </c>
    </row>
    <row r="17" spans="1:12" x14ac:dyDescent="0.45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 cm="1">
        <f t="array" ref="I17">INDEX($A$38:$E$42,MATCH($D17,$A$40:$A$42,0)+2,MATCH(YEAR($C17),$B$38:$E$38,1)+1)</f>
        <v>0.03</v>
      </c>
      <c r="J17" s="7">
        <f t="shared" si="0"/>
        <v>11208000</v>
      </c>
      <c r="K17" s="1" t="str">
        <f t="shared" ca="1" si="1"/>
        <v>103개월</v>
      </c>
      <c r="L17" s="1" t="str" cm="1">
        <f t="array" ref="L17">fn비고(E17,F17)</f>
        <v/>
      </c>
    </row>
    <row r="18" spans="1:12" x14ac:dyDescent="0.45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cm="1">
        <f t="array" ref="I18">INDEX($A$38:$E$42,MATCH($D18,$A$40:$A$42,0)+2,MATCH(YEAR($C18),$B$38:$E$38,1)+1)</f>
        <v>2.1000000000000001E-2</v>
      </c>
      <c r="J18" s="7">
        <f t="shared" si="0"/>
        <v>10691000</v>
      </c>
      <c r="K18" s="1" t="str">
        <f t="shared" ca="1" si="1"/>
        <v>67개월</v>
      </c>
      <c r="L18" s="1" t="str" cm="1">
        <f t="array" ref="L18">fn비고(E18,F18)</f>
        <v/>
      </c>
    </row>
    <row r="19" spans="1:12" x14ac:dyDescent="0.45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cm="1">
        <f t="array" ref="I19">INDEX($A$38:$E$42,MATCH($D19,$A$40:$A$42,0)+2,MATCH(YEAR($C19),$B$38:$E$38,1)+1)</f>
        <v>2.1000000000000001E-2</v>
      </c>
      <c r="J19" s="7">
        <f t="shared" si="0"/>
        <v>6682000</v>
      </c>
      <c r="K19" s="1" t="str">
        <f t="shared" ca="1" si="1"/>
        <v>64개월</v>
      </c>
      <c r="L19" s="1" t="str" cm="1">
        <f t="array" ref="L19">fn비고(E19,F19)</f>
        <v/>
      </c>
    </row>
    <row r="20" spans="1:12" x14ac:dyDescent="0.45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cm="1">
        <f t="array" ref="I20">INDEX($A$38:$E$42,MATCH($D20,$A$40:$A$42,0)+2,MATCH(YEAR($C20),$B$38:$E$38,1)+1)</f>
        <v>2.8000000000000001E-2</v>
      </c>
      <c r="J20" s="7">
        <f t="shared" si="0"/>
        <v>6915000</v>
      </c>
      <c r="K20" s="1" t="str">
        <f t="shared" ca="1" si="1"/>
        <v>69개월</v>
      </c>
      <c r="L20" s="1" t="str" cm="1">
        <f t="array" ref="L20">fn비고(E20,F20)</f>
        <v/>
      </c>
    </row>
    <row r="21" spans="1:12" x14ac:dyDescent="0.45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 cm="1">
        <f t="array" ref="I21">INDEX($A$38:$E$42,MATCH($D21,$A$40:$A$42,0)+2,MATCH(YEAR($C21),$B$38:$E$38,1)+1)</f>
        <v>0.02</v>
      </c>
      <c r="J21" s="7">
        <f t="shared" si="0"/>
        <v>19908000</v>
      </c>
      <c r="K21" s="1" t="str">
        <f t="shared" ca="1" si="1"/>
        <v>89개월</v>
      </c>
      <c r="L21" s="1" t="str" cm="1">
        <f t="array" ref="L21">fn비고(E21,F21)</f>
        <v/>
      </c>
    </row>
    <row r="22" spans="1:12" x14ac:dyDescent="0.45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 cm="1">
        <f t="array" ref="I22">INDEX($A$38:$E$42,MATCH($D22,$A$40:$A$42,0)+2,MATCH(YEAR($C22),$B$38:$E$38,1)+1)</f>
        <v>2.9000000000000001E-2</v>
      </c>
      <c r="J22" s="7">
        <f t="shared" si="0"/>
        <v>37626000</v>
      </c>
      <c r="K22" s="1" t="str">
        <f t="shared" ca="1" si="1"/>
        <v>76개월</v>
      </c>
      <c r="L22" s="1" t="str" cm="1">
        <f t="array" ref="L22">fn비고(E22,F22)</f>
        <v/>
      </c>
    </row>
    <row r="23" spans="1:12" x14ac:dyDescent="0.45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cm="1">
        <f t="array" ref="I23">INDEX($A$38:$E$42,MATCH($D23,$A$40:$A$42,0)+2,MATCH(YEAR($C23),$B$38:$E$38,1)+1)</f>
        <v>1.4999999999999999E-2</v>
      </c>
      <c r="J23" s="7">
        <f t="shared" si="0"/>
        <v>15546000</v>
      </c>
      <c r="K23" s="1" t="str">
        <f t="shared" ca="1" si="1"/>
        <v>66개월</v>
      </c>
      <c r="L23" s="1" t="str" cm="1">
        <f t="array" ref="L23">fn비고(E23,F23)</f>
        <v/>
      </c>
    </row>
    <row r="24" spans="1:12" x14ac:dyDescent="0.45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 cm="1">
        <f t="array" ref="I24">INDEX($A$38:$E$42,MATCH($D24,$A$40:$A$42,0)+2,MATCH(YEAR($C24),$B$38:$E$38,1)+1)</f>
        <v>2.9000000000000001E-2</v>
      </c>
      <c r="J24" s="7">
        <f t="shared" si="0"/>
        <v>20904000</v>
      </c>
      <c r="K24" s="1" t="str">
        <f t="shared" ca="1" si="1"/>
        <v>90개월</v>
      </c>
      <c r="L24" s="1" t="str" cm="1">
        <f t="array" ref="L24">fn비고(E24,F24)</f>
        <v/>
      </c>
    </row>
    <row r="25" spans="1:12" x14ac:dyDescent="0.45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 cm="1">
        <f t="array" ref="I25">INDEX($A$38:$E$42,MATCH($D25,$A$40:$A$42,0)+2,MATCH(YEAR($C25),$B$38:$E$38,1)+1)</f>
        <v>0.02</v>
      </c>
      <c r="J25" s="7">
        <f t="shared" si="0"/>
        <v>13295000</v>
      </c>
      <c r="K25" s="1" t="str">
        <f t="shared" ca="1" si="1"/>
        <v>75개월</v>
      </c>
      <c r="L25" s="1" t="str" cm="1">
        <f t="array" ref="L25">fn비고(E25,F25)</f>
        <v/>
      </c>
    </row>
    <row r="26" spans="1:12" x14ac:dyDescent="0.45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 cm="1">
        <f t="array" ref="I26">INDEX($A$38:$E$42,MATCH($D26,$A$40:$A$42,0)+2,MATCH(YEAR($C26),$B$38:$E$38,1)+1)</f>
        <v>0.02</v>
      </c>
      <c r="J26" s="7">
        <f t="shared" si="0"/>
        <v>15927000</v>
      </c>
      <c r="K26" s="1" t="str">
        <f t="shared" ca="1" si="1"/>
        <v>82개월</v>
      </c>
      <c r="L26" s="1" t="str" cm="1">
        <f t="array" ref="L26">fn비고(E26,F26)</f>
        <v/>
      </c>
    </row>
    <row r="27" spans="1:12" x14ac:dyDescent="0.45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 cm="1">
        <f t="array" ref="I27">INDEX($A$38:$E$42,MATCH($D27,$A$40:$A$42,0)+2,MATCH(YEAR($C27),$B$38:$E$38,1)+1)</f>
        <v>2.1999999999999999E-2</v>
      </c>
      <c r="J27" s="7">
        <f t="shared" si="0"/>
        <v>33584000</v>
      </c>
      <c r="K27" s="1" t="str">
        <f t="shared" ca="1" si="1"/>
        <v>111개월</v>
      </c>
      <c r="L27" s="1" t="str" cm="1">
        <f t="array" ref="L27">fn비고(E27,F27)</f>
        <v>15만원이상-여의도250,000</v>
      </c>
    </row>
    <row r="28" spans="1:12" x14ac:dyDescent="0.45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cm="1">
        <f t="array" ref="I28">INDEX($A$38:$E$42,MATCH($D28,$A$40:$A$42,0)+2,MATCH(YEAR($C28),$B$38:$E$38,1)+1)</f>
        <v>2.1000000000000001E-2</v>
      </c>
      <c r="J28" s="7">
        <f t="shared" si="0"/>
        <v>1335000</v>
      </c>
      <c r="K28" s="1" t="str">
        <f t="shared" ca="1" si="1"/>
        <v>74개월</v>
      </c>
      <c r="L28" s="1" t="str" cm="1">
        <f t="array" ref="L28">fn비고(E28,F28)</f>
        <v/>
      </c>
    </row>
    <row r="29" spans="1:12" x14ac:dyDescent="0.45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cm="1">
        <f t="array" ref="I29">INDEX($A$38:$E$42,MATCH($D29,$A$40:$A$42,0)+2,MATCH(YEAR($C29),$B$38:$E$38,1)+1)</f>
        <v>2.8000000000000001E-2</v>
      </c>
      <c r="J29" s="7">
        <f t="shared" si="0"/>
        <v>34656000</v>
      </c>
      <c r="K29" s="1" t="str">
        <f t="shared" ca="1" si="1"/>
        <v>72개월</v>
      </c>
      <c r="L29" s="1" t="str" cm="1">
        <f t="array" ref="L29">fn비고(E29,F29)</f>
        <v/>
      </c>
    </row>
    <row r="30" spans="1:12" x14ac:dyDescent="0.45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cm="1">
        <f t="array" ref="I30">INDEX($A$38:$E$42,MATCH($D30,$A$40:$A$42,0)+2,MATCH(YEAR($C30),$B$38:$E$38,1)+1)</f>
        <v>2.1000000000000001E-2</v>
      </c>
      <c r="J30" s="7">
        <f t="shared" si="0"/>
        <v>28064000</v>
      </c>
      <c r="K30" s="1" t="str">
        <f t="shared" ca="1" si="1"/>
        <v>66개월</v>
      </c>
      <c r="L30" s="1" t="str" cm="1">
        <f t="array" ref="L30">fn비고(E30,F30)</f>
        <v>15만원이상-여의도210,000</v>
      </c>
    </row>
    <row r="31" spans="1:12" x14ac:dyDescent="0.45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 cm="1">
        <f t="array" ref="I31">INDEX($A$38:$E$42,MATCH($D31,$A$40:$A$42,0)+2,MATCH(YEAR($C31),$B$38:$E$38,1)+1)</f>
        <v>0.02</v>
      </c>
      <c r="J31" s="7">
        <f t="shared" si="0"/>
        <v>9291000</v>
      </c>
      <c r="K31" s="1" t="str">
        <f t="shared" ca="1" si="1"/>
        <v>74개월</v>
      </c>
      <c r="L31" s="1" t="str" cm="1">
        <f t="array" ref="L31">fn비고(E31,F31)</f>
        <v/>
      </c>
    </row>
    <row r="32" spans="1:12" x14ac:dyDescent="0.45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 cm="1">
        <f t="array" ref="I32">INDEX($A$38:$E$42,MATCH($D32,$A$40:$A$42,0)+2,MATCH(YEAR($C32),$B$38:$E$38,1)+1)</f>
        <v>2.3E-2</v>
      </c>
      <c r="J32" s="7">
        <f t="shared" si="0"/>
        <v>9453000</v>
      </c>
      <c r="K32" s="1" t="str">
        <f t="shared" ca="1" si="1"/>
        <v>97개월</v>
      </c>
      <c r="L32" s="1" t="str" cm="1">
        <f t="array" ref="L32">fn비고(E32,F32)</f>
        <v/>
      </c>
    </row>
    <row r="33" spans="1:12" x14ac:dyDescent="0.45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 cm="1">
        <f t="array" ref="I33">INDEX($A$38:$E$42,MATCH($D33,$A$40:$A$42,0)+2,MATCH(YEAR($C33),$B$38:$E$38,1)+1)</f>
        <v>2.1999999999999999E-2</v>
      </c>
      <c r="J33" s="7">
        <f t="shared" si="0"/>
        <v>20114000</v>
      </c>
      <c r="K33" s="1" t="str">
        <f t="shared" ca="1" si="1"/>
        <v>122개월</v>
      </c>
      <c r="L33" s="1" t="str" cm="1">
        <f t="array" ref="L33">fn비고(E33,F33)</f>
        <v/>
      </c>
    </row>
    <row r="34" spans="1:12" x14ac:dyDescent="0.45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 cm="1">
        <f t="array" ref="I34">INDEX($A$38:$E$42,MATCH($D34,$A$40:$A$42,0)+2,MATCH(YEAR($C34),$B$38:$E$38,1)+1)</f>
        <v>2.9000000000000001E-2</v>
      </c>
      <c r="J34" s="7">
        <f t="shared" si="0"/>
        <v>20904000</v>
      </c>
      <c r="K34" s="1" t="str">
        <f t="shared" ca="1" si="1"/>
        <v>80개월</v>
      </c>
      <c r="L34" s="1" t="str" cm="1">
        <f t="array" ref="L34">fn비고(E34,F34)</f>
        <v>15만원이상-명동150,000</v>
      </c>
    </row>
    <row r="35" spans="1:12" x14ac:dyDescent="0.45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cm="1">
        <f t="array" ref="I35">INDEX($A$38:$E$42,MATCH($D35,$A$40:$A$42,0)+2,MATCH(YEAR($C35),$B$38:$E$38,1)+1)</f>
        <v>2.1000000000000001E-2</v>
      </c>
      <c r="J35" s="7">
        <f t="shared" si="0"/>
        <v>6671000</v>
      </c>
      <c r="K35" s="1" t="str">
        <f t="shared" ca="1" si="1"/>
        <v>66개월</v>
      </c>
      <c r="L35" s="1" t="str" cm="1">
        <f t="array" ref="L35">fn비고(E35,F35)</f>
        <v/>
      </c>
    </row>
    <row r="37" spans="1:12" x14ac:dyDescent="0.45">
      <c r="A37" t="s">
        <v>58</v>
      </c>
    </row>
    <row r="38" spans="1:12" x14ac:dyDescent="0.45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5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5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AVERAGE(IF(($A40=$D$3:$D$35)*($F$3:$F$35&lt;&gt;MAX(($A40=$D$3:$D$35)*$F$3:$F$35)),$F$3:$F$35))</f>
        <v>109000</v>
      </c>
    </row>
    <row r="41" spans="1:12" x14ac:dyDescent="0.45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AVERAGE(IF(($A41=$D$3:$D$35)*($F$3:$F$35&lt;&gt;MAX(($A41=$D$3:$D$35)*$F$3:$F$35)),$F$3:$F$35))</f>
        <v>71000</v>
      </c>
    </row>
    <row r="42" spans="1:12" x14ac:dyDescent="0.45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AVERAGE(IF(($A42=$D$3:$D$35)*($F$3:$F$35&lt;&gt;MAX(($A42=$D$3:$D$35)*$F$3:$F$35)),$F$3:$F$35))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zoomScale="80" zoomScaleNormal="80" workbookViewId="0">
      <selection activeCell="E28" sqref="E28"/>
    </sheetView>
  </sheetViews>
  <sheetFormatPr defaultRowHeight="17" x14ac:dyDescent="0.45"/>
  <cols>
    <col min="2" max="2" width="12.1640625" bestFit="1" customWidth="1"/>
    <col min="3" max="3" width="14.6640625" bestFit="1" customWidth="1"/>
    <col min="4" max="6" width="11.58203125" bestFit="1" customWidth="1"/>
    <col min="7" max="8" width="9.83203125" bestFit="1" customWidth="1"/>
    <col min="9" max="9" width="8.9140625" bestFit="1" customWidth="1"/>
    <col min="10" max="10" width="14.75" bestFit="1" customWidth="1"/>
    <col min="11" max="11" width="19.58203125" bestFit="1" customWidth="1"/>
    <col min="12" max="12" width="17.58203125" bestFit="1" customWidth="1"/>
  </cols>
  <sheetData>
    <row r="2" spans="2:7" x14ac:dyDescent="0.45">
      <c r="B2" s="58" t="s">
        <v>5</v>
      </c>
      <c r="C2" t="s">
        <v>78</v>
      </c>
    </row>
    <row r="4" spans="2:7" x14ac:dyDescent="0.45">
      <c r="D4" s="58" t="s">
        <v>4</v>
      </c>
    </row>
    <row r="5" spans="2:7" x14ac:dyDescent="0.45">
      <c r="B5" s="58" t="s">
        <v>71</v>
      </c>
      <c r="C5" s="58" t="s">
        <v>70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5">
      <c r="B6" t="s">
        <v>72</v>
      </c>
      <c r="D6" s="59"/>
      <c r="E6" s="59"/>
      <c r="F6" s="59"/>
      <c r="G6" s="59"/>
    </row>
    <row r="7" spans="2:7" x14ac:dyDescent="0.45">
      <c r="C7" t="s">
        <v>76</v>
      </c>
      <c r="D7" s="59">
        <v>143750</v>
      </c>
      <c r="E7" s="59">
        <v>83333.333333333328</v>
      </c>
      <c r="F7" s="59">
        <v>153333.33333333334</v>
      </c>
      <c r="G7" s="59">
        <v>134230.76923076922</v>
      </c>
    </row>
    <row r="8" spans="2:7" x14ac:dyDescent="0.45">
      <c r="C8" t="s">
        <v>74</v>
      </c>
      <c r="D8" s="60">
        <v>2.9499999999999998E-2</v>
      </c>
      <c r="E8" s="60">
        <v>2.4666666666666667E-2</v>
      </c>
      <c r="F8" s="60">
        <v>2.0833333333333332E-2</v>
      </c>
      <c r="G8" s="60">
        <v>2.4384615384615387E-2</v>
      </c>
    </row>
    <row r="9" spans="2:7" x14ac:dyDescent="0.45">
      <c r="B9" t="s">
        <v>73</v>
      </c>
      <c r="D9" s="59"/>
      <c r="E9" s="59"/>
      <c r="F9" s="59"/>
      <c r="G9" s="59"/>
    </row>
    <row r="10" spans="2:7" x14ac:dyDescent="0.45">
      <c r="C10" t="s">
        <v>76</v>
      </c>
      <c r="D10" s="59"/>
      <c r="E10" s="59">
        <v>110000</v>
      </c>
      <c r="F10" s="59">
        <v>150000</v>
      </c>
      <c r="G10" s="59">
        <v>120000</v>
      </c>
    </row>
    <row r="11" spans="2:7" x14ac:dyDescent="0.45">
      <c r="C11" t="s">
        <v>74</v>
      </c>
      <c r="D11" s="60"/>
      <c r="E11" s="60">
        <v>2.8000000000000001E-2</v>
      </c>
      <c r="F11" s="60">
        <v>0.02</v>
      </c>
      <c r="G11" s="60">
        <v>2.6000000000000002E-2</v>
      </c>
    </row>
    <row r="12" spans="2:7" x14ac:dyDescent="0.45">
      <c r="B12" t="s">
        <v>77</v>
      </c>
      <c r="D12" s="59">
        <v>143750</v>
      </c>
      <c r="E12" s="59">
        <v>96666.666666666672</v>
      </c>
      <c r="F12" s="59">
        <v>152857.14285714287</v>
      </c>
      <c r="G12" s="59">
        <v>130882.35294117648</v>
      </c>
    </row>
    <row r="13" spans="2:7" x14ac:dyDescent="0.45">
      <c r="B13" t="s">
        <v>75</v>
      </c>
      <c r="D13" s="60">
        <v>2.9499999999999998E-2</v>
      </c>
      <c r="E13" s="60">
        <v>2.6333333333333334E-2</v>
      </c>
      <c r="F13" s="60">
        <v>2.0714285714285713E-2</v>
      </c>
      <c r="G13" s="60">
        <v>2.4764705882352942E-2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zoomScale="70" zoomScaleNormal="70" workbookViewId="0">
      <selection activeCell="I55" sqref="I55"/>
    </sheetView>
  </sheetViews>
  <sheetFormatPr defaultRowHeight="17" x14ac:dyDescent="0.45"/>
  <cols>
    <col min="1" max="1" width="1.83203125" customWidth="1"/>
    <col min="3" max="3" width="11.83203125" customWidth="1"/>
    <col min="6" max="6" width="11.33203125" bestFit="1" customWidth="1"/>
    <col min="7" max="7" width="12.33203125" bestFit="1" customWidth="1"/>
    <col min="9" max="9" width="13.5" bestFit="1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5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5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5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5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5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5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5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5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5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5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5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5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5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5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5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5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5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5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5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5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5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5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5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5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5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5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5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5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5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5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5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5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5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4" workbookViewId="0">
      <selection activeCell="G25" sqref="G25"/>
    </sheetView>
  </sheetViews>
  <sheetFormatPr defaultRowHeight="17" x14ac:dyDescent="0.45"/>
  <cols>
    <col min="2" max="2" width="19.33203125" customWidth="1"/>
  </cols>
  <sheetData>
    <row r="2" spans="2:4" x14ac:dyDescent="0.45">
      <c r="B2" t="s">
        <v>60</v>
      </c>
    </row>
    <row r="3" spans="2:4" x14ac:dyDescent="0.45">
      <c r="D3" t="s">
        <v>61</v>
      </c>
    </row>
    <row r="4" spans="2:4" x14ac:dyDescent="0.45">
      <c r="B4" s="6" t="s">
        <v>62</v>
      </c>
      <c r="C4" s="6" t="s">
        <v>63</v>
      </c>
      <c r="D4" s="6" t="s">
        <v>64</v>
      </c>
    </row>
    <row r="5" spans="2:4" x14ac:dyDescent="0.45">
      <c r="B5" s="1" t="s">
        <v>16</v>
      </c>
      <c r="C5" s="3">
        <v>21000</v>
      </c>
      <c r="D5" s="3">
        <v>29000</v>
      </c>
    </row>
    <row r="6" spans="2:4" x14ac:dyDescent="0.45">
      <c r="B6" s="1" t="s">
        <v>24</v>
      </c>
      <c r="C6" s="3">
        <v>13000</v>
      </c>
      <c r="D6" s="3">
        <v>26000</v>
      </c>
    </row>
    <row r="7" spans="2:4" x14ac:dyDescent="0.45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1:I30"/>
  <sheetViews>
    <sheetView zoomScale="80" zoomScaleNormal="80" workbookViewId="0">
      <selection activeCell="O7" sqref="O7"/>
    </sheetView>
  </sheetViews>
  <sheetFormatPr defaultRowHeight="17" x14ac:dyDescent="0.45"/>
  <cols>
    <col min="1" max="1" width="2" customWidth="1"/>
    <col min="4" max="4" width="7.08203125" bestFit="1" customWidth="1"/>
    <col min="5" max="5" width="5.25" bestFit="1" customWidth="1"/>
    <col min="6" max="6" width="11.5" customWidth="1"/>
    <col min="9" max="9" width="12.08203125" customWidth="1"/>
  </cols>
  <sheetData>
    <row r="1" spans="2:9" x14ac:dyDescent="0.45">
      <c r="F1" t="s">
        <v>79</v>
      </c>
      <c r="H1" t="s">
        <v>80</v>
      </c>
    </row>
    <row r="3" spans="2:9" x14ac:dyDescent="0.45">
      <c r="B3" t="s">
        <v>0</v>
      </c>
    </row>
    <row r="4" spans="2:9" x14ac:dyDescent="0.45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5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1">
        <v>2.8000000000000001E-2</v>
      </c>
      <c r="I5" s="22">
        <v>250000</v>
      </c>
    </row>
    <row r="6" spans="2:9" x14ac:dyDescent="0.45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1">
        <v>3.5999999999999997E-2</v>
      </c>
      <c r="I6" s="22">
        <v>150000</v>
      </c>
    </row>
    <row r="7" spans="2:9" x14ac:dyDescent="0.45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1">
        <v>0.02</v>
      </c>
      <c r="I7" s="22">
        <v>120000</v>
      </c>
    </row>
    <row r="8" spans="2:9" x14ac:dyDescent="0.45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1">
        <v>2.8000000000000001E-2</v>
      </c>
      <c r="I8" s="22">
        <v>50000</v>
      </c>
    </row>
    <row r="9" spans="2:9" x14ac:dyDescent="0.45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1">
        <v>2.5000000000000001E-2</v>
      </c>
      <c r="I9" s="22">
        <v>250000</v>
      </c>
    </row>
    <row r="10" spans="2:9" x14ac:dyDescent="0.45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1">
        <v>0.02</v>
      </c>
      <c r="I10" s="22">
        <v>250000</v>
      </c>
    </row>
    <row r="11" spans="2:9" x14ac:dyDescent="0.45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1">
        <v>2.8000000000000001E-2</v>
      </c>
      <c r="I11" s="22">
        <v>210000</v>
      </c>
    </row>
    <row r="12" spans="2:9" x14ac:dyDescent="0.45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1">
        <v>2.8000000000000001E-2</v>
      </c>
      <c r="I12" s="22">
        <v>120000</v>
      </c>
    </row>
    <row r="13" spans="2:9" x14ac:dyDescent="0.45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1">
        <v>0.02</v>
      </c>
      <c r="I13" s="22">
        <v>100000</v>
      </c>
    </row>
    <row r="14" spans="2:9" x14ac:dyDescent="0.45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1">
        <v>2.9000000000000001E-2</v>
      </c>
      <c r="I14" s="22">
        <v>80000</v>
      </c>
    </row>
    <row r="15" spans="2:9" x14ac:dyDescent="0.45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1">
        <v>2.3E-2</v>
      </c>
      <c r="I15" s="22">
        <v>70000</v>
      </c>
    </row>
    <row r="16" spans="2:9" x14ac:dyDescent="0.45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1" t="s">
        <v>66</v>
      </c>
      <c r="I16" s="22">
        <v>50000</v>
      </c>
    </row>
    <row r="17" spans="2:9" x14ac:dyDescent="0.45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1">
        <v>3.3000000000000002E-2</v>
      </c>
      <c r="I17" s="22">
        <v>50000</v>
      </c>
    </row>
    <row r="18" spans="2:9" x14ac:dyDescent="0.45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1">
        <v>2.9000000000000001E-2</v>
      </c>
      <c r="I18" s="22">
        <v>150000</v>
      </c>
    </row>
    <row r="19" spans="2:9" x14ac:dyDescent="0.45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1">
        <v>2.8000000000000001E-2</v>
      </c>
      <c r="I19" s="22">
        <v>150000</v>
      </c>
    </row>
    <row r="20" spans="2:9" x14ac:dyDescent="0.45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1">
        <v>2.1999999999999999E-2</v>
      </c>
      <c r="I20" s="22">
        <v>120000</v>
      </c>
    </row>
    <row r="21" spans="2:9" x14ac:dyDescent="0.45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1">
        <v>0.03</v>
      </c>
      <c r="I21" s="22">
        <v>120000</v>
      </c>
    </row>
    <row r="22" spans="2:9" x14ac:dyDescent="0.45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1">
        <v>2.8000000000000001E-2</v>
      </c>
      <c r="I22" s="22">
        <v>100000</v>
      </c>
    </row>
    <row r="23" spans="2:9" x14ac:dyDescent="0.45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1">
        <v>0.02</v>
      </c>
      <c r="I23" s="22">
        <v>90000</v>
      </c>
    </row>
    <row r="24" spans="2:9" x14ac:dyDescent="0.45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1">
        <v>2.1000000000000001E-2</v>
      </c>
      <c r="I24" s="22">
        <v>80000</v>
      </c>
    </row>
    <row r="25" spans="2:9" x14ac:dyDescent="0.45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1">
        <v>0.02</v>
      </c>
      <c r="I25" s="22">
        <v>70000</v>
      </c>
    </row>
    <row r="26" spans="2:9" x14ac:dyDescent="0.45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1">
        <v>2.1000000000000001E-2</v>
      </c>
      <c r="I26" s="22">
        <v>10000</v>
      </c>
    </row>
    <row r="27" spans="2:9" x14ac:dyDescent="0.45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1">
        <v>0.03</v>
      </c>
      <c r="I27" s="22">
        <v>270000</v>
      </c>
    </row>
    <row r="28" spans="2:9" x14ac:dyDescent="0.45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1" t="s">
        <v>66</v>
      </c>
      <c r="I28" s="22">
        <v>150000</v>
      </c>
    </row>
    <row r="29" spans="2:9" x14ac:dyDescent="0.45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1">
        <v>0.02</v>
      </c>
      <c r="I29" s="22">
        <v>150000</v>
      </c>
    </row>
    <row r="30" spans="2:9" x14ac:dyDescent="0.45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1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25400</xdr:colOff>
                    <xdr:row>0</xdr:row>
                    <xdr:rowOff>31750</xdr:rowOff>
                  </from>
                  <to>
                    <xdr:col>7</xdr:col>
                    <xdr:colOff>19050</xdr:colOff>
                    <xdr:row>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50800</xdr:colOff>
                    <xdr:row>0</xdr:row>
                    <xdr:rowOff>25400</xdr:rowOff>
                  </from>
                  <to>
                    <xdr:col>9</xdr:col>
                    <xdr:colOff>19050</xdr:colOff>
                    <xdr:row>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zoomScale="80" zoomScaleNormal="80" workbookViewId="0">
      <selection activeCell="M14" sqref="M14"/>
    </sheetView>
  </sheetViews>
  <sheetFormatPr defaultRowHeight="17" x14ac:dyDescent="0.45"/>
  <cols>
    <col min="1" max="1" width="4.08203125" customWidth="1"/>
    <col min="5" max="5" width="5.25" bestFit="1" customWidth="1"/>
    <col min="6" max="6" width="11.08203125" bestFit="1" customWidth="1"/>
    <col min="9" max="9" width="11.33203125" customWidth="1"/>
  </cols>
  <sheetData>
    <row r="2" spans="2:9" x14ac:dyDescent="0.45">
      <c r="B2" t="s">
        <v>0</v>
      </c>
    </row>
    <row r="3" spans="2:9" x14ac:dyDescent="0.45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5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5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5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5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5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5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5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5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5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5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5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5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5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5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5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5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5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5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5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5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5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5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5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5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5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5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146050</xdr:colOff>
                <xdr:row>0</xdr:row>
                <xdr:rowOff>76200</xdr:rowOff>
              </from>
              <to>
                <xdr:col>8</xdr:col>
                <xdr:colOff>762000</xdr:colOff>
                <xdr:row>1</xdr:row>
                <xdr:rowOff>146050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help1119@gmail.com</cp:lastModifiedBy>
  <dcterms:created xsi:type="dcterms:W3CDTF">2023-08-09T00:13:15Z</dcterms:created>
  <dcterms:modified xsi:type="dcterms:W3CDTF">2026-02-03T06:50:26Z</dcterms:modified>
</cp:coreProperties>
</file>