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arah\OneDrive\Desktop\2026_컴활1급_실기_기출문제집_2\02 최신기출유형\01회\"/>
    </mc:Choice>
  </mc:AlternateContent>
  <xr:revisionPtr revIDLastSave="0" documentId="13_ncr:1_{2C832B5B-6CAC-46E4-8D69-E2F83A68A750}" xr6:coauthVersionLast="47" xr6:coauthVersionMax="47" xr10:uidLastSave="{00000000-0000-0000-0000-000000000000}"/>
  <bookViews>
    <workbookView xWindow="-108" yWindow="-108" windowWidth="23256" windowHeight="12456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3" l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F41" i="3" a="1"/>
  <c r="F41" i="3" s="1"/>
  <c r="F42" i="3" a="1"/>
  <c r="F42" i="3" s="1"/>
  <c r="F40" i="3" a="1"/>
  <c r="F40" i="3" s="1"/>
  <c r="A28" i="1"/>
  <c r="I38" i="2"/>
  <c r="I37" i="2"/>
  <c r="I36" i="2"/>
  <c r="I35" i="2"/>
  <c r="I34" i="2"/>
  <c r="I33" i="2"/>
  <c r="I32" i="2"/>
  <c r="I31" i="2"/>
  <c r="I30" i="2"/>
  <c r="I29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L4" i="3" a="1"/>
  <c r="L8" i="3" a="1"/>
  <c r="L12" i="3" a="1"/>
  <c r="L16" i="3" a="1"/>
  <c r="L20" i="3" a="1"/>
  <c r="L24" i="3" a="1"/>
  <c r="L21" i="3" a="1"/>
  <c r="L5" i="3" a="1"/>
  <c r="L9" i="3" a="1"/>
  <c r="L13" i="3" a="1"/>
  <c r="L17" i="3" a="1"/>
  <c r="L33" i="3" a="1"/>
  <c r="L25" i="3" a="1"/>
  <c r="L6" i="3" a="1"/>
  <c r="L10" i="3" a="1"/>
  <c r="L14" i="3" a="1"/>
  <c r="L18" i="3" a="1"/>
  <c r="L22" i="3" a="1"/>
  <c r="L26" i="3" a="1"/>
  <c r="L30" i="3" a="1"/>
  <c r="L34" i="3" a="1"/>
  <c r="L7" i="3" a="1"/>
  <c r="L15" i="3" a="1"/>
  <c r="L19" i="3" a="1"/>
  <c r="L23" i="3" a="1"/>
  <c r="L27" i="3" a="1"/>
  <c r="L31" i="3" a="1"/>
  <c r="L35" i="3" a="1"/>
  <c r="L28" i="3" a="1"/>
  <c r="L32" i="3" a="1"/>
  <c r="L29" i="3" a="1"/>
  <c r="L11" i="3" a="1"/>
  <c r="L3" i="3" a="1"/>
  <c r="L11" i="3" l="1"/>
  <c r="L29" i="3"/>
  <c r="L32" i="3"/>
  <c r="L28" i="3"/>
  <c r="L35" i="3"/>
  <c r="L31" i="3"/>
  <c r="L27" i="3"/>
  <c r="L23" i="3"/>
  <c r="L19" i="3"/>
  <c r="L15" i="3"/>
  <c r="L7" i="3"/>
  <c r="L34" i="3"/>
  <c r="L30" i="3"/>
  <c r="L26" i="3"/>
  <c r="L22" i="3"/>
  <c r="L18" i="3"/>
  <c r="L14" i="3"/>
  <c r="L10" i="3"/>
  <c r="L6" i="3"/>
  <c r="L25" i="3"/>
  <c r="L33" i="3"/>
  <c r="L17" i="3"/>
  <c r="L13" i="3"/>
  <c r="L9" i="3"/>
  <c r="L5" i="3"/>
  <c r="L21" i="3"/>
  <c r="L24" i="3"/>
  <c r="L20" i="3"/>
  <c r="L16" i="3"/>
  <c r="L12" i="3"/>
  <c r="L8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F0E597E-DD42-40DC-9AC5-432693C420A4}" keepAlive="1" name="쿼리 - 가입자별저축" description="통합 문서의 '가입자별저축' 쿼리에 대한 연결입니다." type="5" refreshedVersion="8" background="1">
    <dbPr connection="Provider=Microsoft.Mashup.OleDb.1;Data Source=$Workbook$;Location=가입자별저축;Extended Properties=&quot;&quot;" command="SELECT * FROM [가입자별저축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<sst xmlns="http://schemas.openxmlformats.org/spreadsheetml/2006/main" count="955" uniqueCount="79">
  <si>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</si>
  <si>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</si>
  <si>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</si>
  <si>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</si>
  <si>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</si>
  <si>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</si>
  <si>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</si>
  <si>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</si>
  <si>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</si>
  <si>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</si>
  <si>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</si>
  <si>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</si>
  <si>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</si>
  <si>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</si>
  <si>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</si>
  <si>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</si>
  <si>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</si>
  <si>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</si>
  <si>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</si>
  <si>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</si>
  <si>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</si>
  <si>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</si>
  <si>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</si>
  <si>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</si>
  <si>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</si>
  <si>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</si>
  <si>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</si>
  <si>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</si>
  <si>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</si>
  <si>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</si>
  <si>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</si>
  <si>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</si>
  <si>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</si>
  <si>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</si>
  <si>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</si>
  <si>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</si>
  <si>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</si>
  <si>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</si>
  <si>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</si>
  <si>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</si>
  <si>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</si>
  <si>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</si>
  <si>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</si>
  <si>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</si>
  <si>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</si>
  <si>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</si>
  <si>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</si>
  <si>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</si>
  <si>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</si>
  <si>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</si>
  <si>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</si>
  <si>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</si>
  <si>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</si>
  <si>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</si>
  <si>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</si>
  <si>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</si>
  <si>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</si>
  <si>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</si>
  <si>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</si>
  <si>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</si>
  <si>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</si>
  <si>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</si>
  <si>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</si>
  <si>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</si>
  <si>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</si>
  <si>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</si>
  <si>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</si>
  <si>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없음</t>
    <phoneticPr fontId="1" type="noConversion"/>
  </si>
  <si>
    <t>조건</t>
    <phoneticPr fontId="1" type="noConversion"/>
  </si>
  <si>
    <t>총합계</t>
  </si>
  <si>
    <t>평균 : 월불입액</t>
  </si>
  <si>
    <t>전체 평균 : 월불입액</t>
  </si>
  <si>
    <t>평균 : 연이율</t>
  </si>
  <si>
    <t>전체 평균 : 연이율</t>
  </si>
  <si>
    <t>가입시간2</t>
  </si>
  <si>
    <t>값</t>
  </si>
  <si>
    <t>오전</t>
  </si>
  <si>
    <t>오후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</si>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</sst>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14" fontId="0" fillId="6" borderId="2" xfId="0" applyNumberFormat="1" applyFill="1" applyBorder="1" applyAlignment="1">
      <alignment horizontal="center" vertical="center"/>
    </xf>
    <xf numFmtId="41" fontId="0" fillId="6" borderId="2" xfId="0" applyNumberFormat="1" applyFill="1" applyBorder="1" applyAlignment="1">
      <alignment horizontal="center" vertical="center"/>
    </xf>
    <xf numFmtId="176" fontId="0" fillId="6" borderId="2" xfId="0" applyNumberFormat="1" applyFill="1" applyBorder="1" applyAlignment="1">
      <alignment horizontal="center" vertical="center"/>
    </xf>
    <xf numFmtId="6" fontId="0" fillId="6" borderId="3" xfId="0" applyNumberForma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14" fontId="0" fillId="7" borderId="2" xfId="0" applyNumberFormat="1" applyFill="1" applyBorder="1" applyAlignment="1">
      <alignment horizontal="center" vertical="center"/>
    </xf>
    <xf numFmtId="41" fontId="0" fillId="7" borderId="2" xfId="0" applyNumberFormat="1" applyFill="1" applyBorder="1" applyAlignment="1">
      <alignment horizontal="center" vertical="center"/>
    </xf>
    <xf numFmtId="176" fontId="0" fillId="7" borderId="2" xfId="0" applyNumberFormat="1" applyFill="1" applyBorder="1" applyAlignment="1">
      <alignment horizontal="center" vertical="center"/>
    </xf>
    <xf numFmtId="6" fontId="0" fillId="7" borderId="3" xfId="0" applyNumberFormat="1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14" fontId="0" fillId="6" borderId="8" xfId="0" applyNumberFormat="1" applyFill="1" applyBorder="1" applyAlignment="1">
      <alignment horizontal="center" vertical="center"/>
    </xf>
    <xf numFmtId="41" fontId="0" fillId="6" borderId="8" xfId="0" applyNumberFormat="1" applyFill="1" applyBorder="1" applyAlignment="1">
      <alignment horizontal="center" vertical="center"/>
    </xf>
    <xf numFmtId="176" fontId="0" fillId="6" borderId="8" xfId="0" applyNumberFormat="1" applyFill="1" applyBorder="1" applyAlignment="1">
      <alignment horizontal="center" vertical="center"/>
    </xf>
    <xf numFmtId="6" fontId="0" fillId="6" borderId="1" xfId="0" applyNumberForma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14" fontId="0" fillId="9" borderId="2" xfId="0" applyNumberFormat="1" applyFill="1" applyBorder="1" applyAlignment="1">
      <alignment horizontal="center" vertical="center"/>
    </xf>
    <xf numFmtId="41" fontId="0" fillId="9" borderId="2" xfId="0" applyNumberFormat="1" applyFill="1" applyBorder="1" applyAlignment="1">
      <alignment horizontal="center" vertical="center"/>
    </xf>
    <xf numFmtId="176" fontId="0" fillId="9" borderId="2" xfId="0" applyNumberFormat="1" applyFill="1" applyBorder="1" applyAlignment="1">
      <alignment horizontal="center" vertical="center"/>
    </xf>
    <xf numFmtId="6" fontId="0" fillId="9" borderId="3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41" fontId="0" fillId="0" borderId="2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6" fontId="0" fillId="0" borderId="3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41" fontId="0" fillId="0" borderId="8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2"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E0-4436-8567-771670E194C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E0-4436-8567-771670E194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지윤" refreshedDate="46027.57928460648" backgroundQuery="1" createdVersion="8" refreshedVersion="8" minRefreshableVersion="3" recordCount="33" xr:uid="{EFD291D7-0297-47D2-AA54-A41F62248FAD}">
  <cacheSource type="external" connectionId="1"/>
  <cacheFields count="6">
    <cacheField name="가입시간" numFmtId="0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5"/>
    </cacheField>
    <cacheField name="상품종류" numFmtId="0">
      <sharedItems count="3">
        <s v="정기적금"/>
        <s v="청약저축"/>
        <s v="청약예금"/>
      </sharedItems>
    </cacheField>
    <cacheField name="지점명" numFmtId="0">
      <sharedItems count="4">
        <s v="합정"/>
        <s v="여의도"/>
        <s v="강남"/>
        <s v="명동"/>
      </sharedItems>
    </cacheField>
    <cacheField name="월불입액" numFmtId="0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연이율" numFmtId="0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가입시간2" numFmtId="0" databaseField="0">
      <fieldGroup base="0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x v="0"/>
  </r>
  <r>
    <x v="1"/>
    <x v="0"/>
    <x v="1"/>
    <x v="1"/>
    <x v="1"/>
  </r>
  <r>
    <x v="2"/>
    <x v="0"/>
    <x v="2"/>
    <x v="0"/>
    <x v="0"/>
  </r>
  <r>
    <x v="3"/>
    <x v="1"/>
    <x v="3"/>
    <x v="2"/>
    <x v="2"/>
  </r>
  <r>
    <x v="4"/>
    <x v="0"/>
    <x v="3"/>
    <x v="3"/>
    <x v="0"/>
  </r>
  <r>
    <x v="5"/>
    <x v="2"/>
    <x v="3"/>
    <x v="0"/>
    <x v="3"/>
  </r>
  <r>
    <x v="5"/>
    <x v="1"/>
    <x v="2"/>
    <x v="0"/>
    <x v="4"/>
  </r>
  <r>
    <x v="6"/>
    <x v="1"/>
    <x v="2"/>
    <x v="4"/>
    <x v="4"/>
  </r>
  <r>
    <x v="7"/>
    <x v="0"/>
    <x v="1"/>
    <x v="5"/>
    <x v="0"/>
  </r>
  <r>
    <x v="8"/>
    <x v="2"/>
    <x v="2"/>
    <x v="6"/>
    <x v="3"/>
  </r>
  <r>
    <x v="9"/>
    <x v="2"/>
    <x v="1"/>
    <x v="7"/>
    <x v="5"/>
  </r>
  <r>
    <x v="10"/>
    <x v="2"/>
    <x v="3"/>
    <x v="6"/>
    <x v="2"/>
  </r>
  <r>
    <x v="11"/>
    <x v="1"/>
    <x v="1"/>
    <x v="0"/>
    <x v="2"/>
  </r>
  <r>
    <x v="12"/>
    <x v="1"/>
    <x v="3"/>
    <x v="2"/>
    <x v="2"/>
  </r>
  <r>
    <x v="13"/>
    <x v="2"/>
    <x v="1"/>
    <x v="8"/>
    <x v="5"/>
  </r>
  <r>
    <x v="14"/>
    <x v="1"/>
    <x v="3"/>
    <x v="8"/>
    <x v="6"/>
  </r>
  <r>
    <x v="15"/>
    <x v="1"/>
    <x v="0"/>
    <x v="5"/>
    <x v="2"/>
  </r>
  <r>
    <x v="16"/>
    <x v="2"/>
    <x v="0"/>
    <x v="5"/>
    <x v="3"/>
  </r>
  <r>
    <x v="17"/>
    <x v="0"/>
    <x v="2"/>
    <x v="6"/>
    <x v="0"/>
  </r>
  <r>
    <x v="18"/>
    <x v="2"/>
    <x v="2"/>
    <x v="9"/>
    <x v="3"/>
  </r>
  <r>
    <x v="19"/>
    <x v="0"/>
    <x v="3"/>
    <x v="0"/>
    <x v="7"/>
  </r>
  <r>
    <x v="20"/>
    <x v="2"/>
    <x v="0"/>
    <x v="6"/>
    <x v="8"/>
  </r>
  <r>
    <x v="20"/>
    <x v="0"/>
    <x v="1"/>
    <x v="2"/>
    <x v="0"/>
  </r>
  <r>
    <x v="21"/>
    <x v="0"/>
    <x v="0"/>
    <x v="0"/>
    <x v="0"/>
  </r>
  <r>
    <x v="22"/>
    <x v="0"/>
    <x v="1"/>
    <x v="1"/>
    <x v="0"/>
  </r>
  <r>
    <x v="23"/>
    <x v="1"/>
    <x v="3"/>
    <x v="4"/>
    <x v="6"/>
  </r>
  <r>
    <x v="24"/>
    <x v="2"/>
    <x v="0"/>
    <x v="1"/>
    <x v="2"/>
  </r>
  <r>
    <x v="25"/>
    <x v="1"/>
    <x v="1"/>
    <x v="10"/>
    <x v="2"/>
  </r>
  <r>
    <x v="26"/>
    <x v="0"/>
    <x v="3"/>
    <x v="11"/>
    <x v="0"/>
  </r>
  <r>
    <x v="27"/>
    <x v="1"/>
    <x v="1"/>
    <x v="11"/>
    <x v="4"/>
  </r>
  <r>
    <x v="28"/>
    <x v="0"/>
    <x v="2"/>
    <x v="6"/>
    <x v="0"/>
  </r>
  <r>
    <x v="29"/>
    <x v="2"/>
    <x v="3"/>
    <x v="6"/>
    <x v="5"/>
  </r>
  <r>
    <x v="30"/>
    <x v="1"/>
    <x v="1"/>
    <x v="5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296933-E851-4143-825B-1B96E000424F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6"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dataField="1" compact="0" showAll="0"/>
    <pivotField axis="axisRow" compact="0" showAll="0">
      <items count="3">
        <item n="오전" x="0"/>
        <item n="오후" x="1"/>
        <item t="default"/>
      </items>
    </pivotField>
  </pivotFields>
  <rowFields count="2">
    <field x="5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2" hier="-1"/>
  </pageFields>
  <dataFields count="2">
    <dataField name="평균 : 월불입액" fld="3" subtotal="average" baseField="5" baseItem="0" numFmtId="41"/>
    <dataField name="평균 : 연이율" fld="4" subtotal="average" baseField="5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workbookViewId="0">
      <selection activeCell="L11" sqref="L11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57" t="s">
        <v>68</v>
      </c>
    </row>
    <row r="28" spans="1:9" x14ac:dyDescent="0.4">
      <c r="A28" t="b">
        <f>OR(AND(LEFT($D3,2)="청약",$B3="여"),AND($E3="여의도",$F3&gt;=150000))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1" priority="1">
      <formula>AND(MOD(MONTH($C3),2)=1,$C3&gt;=DATE(2019,1,1))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8" workbookViewId="0">
      <selection activeCell="K23" sqref="K23"/>
    </sheetView>
  </sheetViews>
  <sheetFormatPr defaultRowHeight="17.399999999999999" x14ac:dyDescent="0.4"/>
  <cols>
    <col min="1" max="1" width="10.19921875" customWidth="1"/>
    <col min="3" max="3" width="12.09765625" customWidth="1"/>
    <col min="4" max="4" width="10.19921875" customWidth="1"/>
    <col min="6" max="7" width="10.19921875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  <c r="I2" s="24" t="s">
        <v>9</v>
      </c>
    </row>
    <row r="3" spans="1:9" x14ac:dyDescent="0.4">
      <c r="A3" s="25" t="s">
        <v>10</v>
      </c>
      <c r="B3" s="25" t="s">
        <v>11</v>
      </c>
      <c r="C3" s="26">
        <v>43894</v>
      </c>
      <c r="D3" s="25" t="s">
        <v>12</v>
      </c>
      <c r="E3" s="25" t="s">
        <v>13</v>
      </c>
      <c r="F3" s="27">
        <v>120000</v>
      </c>
      <c r="G3" s="25" t="s">
        <v>14</v>
      </c>
      <c r="H3" s="28">
        <v>0.03</v>
      </c>
      <c r="I3" s="29">
        <f>ROUNDUP(FV(H3/12,120,-F3,,IF(G3="월초",1,0)),-3)</f>
        <v>16811000</v>
      </c>
    </row>
    <row r="4" spans="1:9" x14ac:dyDescent="0.4">
      <c r="A4" s="30" t="s">
        <v>15</v>
      </c>
      <c r="B4" s="30" t="s">
        <v>11</v>
      </c>
      <c r="C4" s="31">
        <v>43126</v>
      </c>
      <c r="D4" s="30" t="s">
        <v>16</v>
      </c>
      <c r="E4" s="30" t="s">
        <v>17</v>
      </c>
      <c r="F4" s="32" t="s">
        <v>67</v>
      </c>
      <c r="G4" s="30" t="s">
        <v>18</v>
      </c>
      <c r="H4" s="33">
        <v>0.02</v>
      </c>
      <c r="I4" s="34" t="e">
        <f t="shared" ref="I4:I38" si="0">ROUNDUP(FV(H4/12,120,-F4,,IF(G4="월초",1,0)),-3)</f>
        <v>#VALUE!</v>
      </c>
    </row>
    <row r="5" spans="1:9" x14ac:dyDescent="0.4">
      <c r="A5" s="25" t="s">
        <v>19</v>
      </c>
      <c r="B5" s="25" t="s">
        <v>20</v>
      </c>
      <c r="C5" s="26">
        <v>43282</v>
      </c>
      <c r="D5" s="25" t="s">
        <v>16</v>
      </c>
      <c r="E5" s="25" t="s">
        <v>21</v>
      </c>
      <c r="F5" s="27">
        <v>50000</v>
      </c>
      <c r="G5" s="25" t="s">
        <v>14</v>
      </c>
      <c r="H5" s="28">
        <v>0.02</v>
      </c>
      <c r="I5" s="29">
        <f t="shared" si="0"/>
        <v>6648000</v>
      </c>
    </row>
    <row r="6" spans="1:9" x14ac:dyDescent="0.4">
      <c r="A6" s="30" t="s">
        <v>22</v>
      </c>
      <c r="B6" s="30" t="s">
        <v>20</v>
      </c>
      <c r="C6" s="31">
        <v>43330</v>
      </c>
      <c r="D6" s="30" t="s">
        <v>12</v>
      </c>
      <c r="E6" s="30" t="s">
        <v>21</v>
      </c>
      <c r="F6" s="32">
        <v>80000</v>
      </c>
      <c r="G6" s="30" t="s">
        <v>14</v>
      </c>
      <c r="H6" s="33">
        <v>2.9000000000000001E-2</v>
      </c>
      <c r="I6" s="34">
        <f t="shared" si="0"/>
        <v>11149000</v>
      </c>
    </row>
    <row r="7" spans="1:9" x14ac:dyDescent="0.4">
      <c r="A7" s="25" t="s">
        <v>23</v>
      </c>
      <c r="B7" s="25" t="s">
        <v>11</v>
      </c>
      <c r="C7" s="26">
        <v>43734</v>
      </c>
      <c r="D7" s="25" t="s">
        <v>24</v>
      </c>
      <c r="E7" s="25" t="s">
        <v>13</v>
      </c>
      <c r="F7" s="27">
        <v>100000</v>
      </c>
      <c r="G7" s="25" t="s">
        <v>14</v>
      </c>
      <c r="H7" s="28">
        <v>2.8000000000000001E-2</v>
      </c>
      <c r="I7" s="29">
        <f t="shared" si="0"/>
        <v>13863000</v>
      </c>
    </row>
    <row r="8" spans="1:9" x14ac:dyDescent="0.4">
      <c r="A8" s="30" t="s">
        <v>25</v>
      </c>
      <c r="B8" s="30" t="s">
        <v>11</v>
      </c>
      <c r="C8" s="31">
        <v>43456</v>
      </c>
      <c r="D8" s="30" t="s">
        <v>16</v>
      </c>
      <c r="E8" s="30" t="s">
        <v>13</v>
      </c>
      <c r="F8" s="32">
        <v>90000</v>
      </c>
      <c r="G8" s="30" t="s">
        <v>14</v>
      </c>
      <c r="H8" s="33">
        <v>0.02</v>
      </c>
      <c r="I8" s="34">
        <f t="shared" si="0"/>
        <v>11965000</v>
      </c>
    </row>
    <row r="9" spans="1:9" x14ac:dyDescent="0.4">
      <c r="A9" s="25" t="s">
        <v>26</v>
      </c>
      <c r="B9" s="25" t="s">
        <v>20</v>
      </c>
      <c r="C9" s="26">
        <v>43783</v>
      </c>
      <c r="D9" s="25" t="s">
        <v>16</v>
      </c>
      <c r="E9" s="25" t="s">
        <v>21</v>
      </c>
      <c r="F9" s="27">
        <v>100000</v>
      </c>
      <c r="G9" s="25" t="s">
        <v>14</v>
      </c>
      <c r="H9" s="28">
        <v>0.02</v>
      </c>
      <c r="I9" s="29">
        <f t="shared" si="0"/>
        <v>13295000</v>
      </c>
    </row>
    <row r="10" spans="1:9" x14ac:dyDescent="0.4">
      <c r="A10" s="30" t="s">
        <v>27</v>
      </c>
      <c r="B10" s="30" t="s">
        <v>20</v>
      </c>
      <c r="C10" s="31">
        <v>43574</v>
      </c>
      <c r="D10" s="30" t="s">
        <v>16</v>
      </c>
      <c r="E10" s="30" t="s">
        <v>28</v>
      </c>
      <c r="F10" s="32" t="s">
        <v>67</v>
      </c>
      <c r="G10" s="30" t="s">
        <v>18</v>
      </c>
      <c r="H10" s="33">
        <v>0.02</v>
      </c>
      <c r="I10" s="34" t="e">
        <f t="shared" si="0"/>
        <v>#VALUE!</v>
      </c>
    </row>
    <row r="11" spans="1:9" x14ac:dyDescent="0.4">
      <c r="A11" s="25" t="s">
        <v>29</v>
      </c>
      <c r="B11" s="25" t="s">
        <v>11</v>
      </c>
      <c r="C11" s="26">
        <v>43798</v>
      </c>
      <c r="D11" s="25" t="s">
        <v>16</v>
      </c>
      <c r="E11" s="25" t="s">
        <v>21</v>
      </c>
      <c r="F11" s="27">
        <v>250000</v>
      </c>
      <c r="G11" s="25" t="s">
        <v>14</v>
      </c>
      <c r="H11" s="28">
        <v>0.02</v>
      </c>
      <c r="I11" s="29">
        <f t="shared" si="0"/>
        <v>33236000</v>
      </c>
    </row>
    <row r="12" spans="1:9" x14ac:dyDescent="0.4">
      <c r="A12" s="30" t="s">
        <v>30</v>
      </c>
      <c r="B12" s="30" t="s">
        <v>11</v>
      </c>
      <c r="C12" s="31">
        <v>43834</v>
      </c>
      <c r="D12" s="30" t="s">
        <v>24</v>
      </c>
      <c r="E12" s="30" t="s">
        <v>13</v>
      </c>
      <c r="F12" s="32">
        <v>10000</v>
      </c>
      <c r="G12" s="30" t="s">
        <v>18</v>
      </c>
      <c r="H12" s="33">
        <v>2.1000000000000001E-2</v>
      </c>
      <c r="I12" s="34">
        <f t="shared" si="0"/>
        <v>1335000</v>
      </c>
    </row>
    <row r="13" spans="1:9" x14ac:dyDescent="0.4">
      <c r="A13" s="25" t="s">
        <v>31</v>
      </c>
      <c r="B13" s="25" t="s">
        <v>11</v>
      </c>
      <c r="C13" s="26">
        <v>43800</v>
      </c>
      <c r="D13" s="25" t="s">
        <v>16</v>
      </c>
      <c r="E13" s="25" t="s">
        <v>28</v>
      </c>
      <c r="F13" s="27">
        <v>120000</v>
      </c>
      <c r="G13" s="25" t="s">
        <v>18</v>
      </c>
      <c r="H13" s="28">
        <v>0.02</v>
      </c>
      <c r="I13" s="29">
        <f t="shared" si="0"/>
        <v>15927000</v>
      </c>
    </row>
    <row r="14" spans="1:9" x14ac:dyDescent="0.4">
      <c r="A14" s="30" t="s">
        <v>32</v>
      </c>
      <c r="B14" s="30" t="s">
        <v>20</v>
      </c>
      <c r="C14" s="31">
        <v>44191</v>
      </c>
      <c r="D14" s="30" t="s">
        <v>24</v>
      </c>
      <c r="E14" s="30" t="s">
        <v>13</v>
      </c>
      <c r="F14" s="32">
        <v>100000</v>
      </c>
      <c r="G14" s="30" t="s">
        <v>14</v>
      </c>
      <c r="H14" s="33">
        <v>2.8000000000000001E-2</v>
      </c>
      <c r="I14" s="34">
        <f t="shared" si="0"/>
        <v>13863000</v>
      </c>
    </row>
    <row r="15" spans="1:9" x14ac:dyDescent="0.4">
      <c r="A15" s="25" t="s">
        <v>33</v>
      </c>
      <c r="B15" s="25" t="s">
        <v>20</v>
      </c>
      <c r="C15" s="26">
        <v>43963</v>
      </c>
      <c r="D15" s="25" t="s">
        <v>12</v>
      </c>
      <c r="E15" s="25" t="s">
        <v>28</v>
      </c>
      <c r="F15" s="27">
        <v>50000</v>
      </c>
      <c r="G15" s="25" t="s">
        <v>18</v>
      </c>
      <c r="H15" s="28">
        <v>0.03</v>
      </c>
      <c r="I15" s="29">
        <f t="shared" si="0"/>
        <v>6988000</v>
      </c>
    </row>
    <row r="16" spans="1:9" x14ac:dyDescent="0.4">
      <c r="A16" s="30" t="s">
        <v>34</v>
      </c>
      <c r="B16" s="30" t="s">
        <v>11</v>
      </c>
      <c r="C16" s="31">
        <v>43565</v>
      </c>
      <c r="D16" s="30" t="s">
        <v>12</v>
      </c>
      <c r="E16" s="30" t="s">
        <v>17</v>
      </c>
      <c r="F16" s="32">
        <v>150000</v>
      </c>
      <c r="G16" s="30" t="s">
        <v>18</v>
      </c>
      <c r="H16" s="33">
        <v>0.03</v>
      </c>
      <c r="I16" s="34">
        <f t="shared" si="0"/>
        <v>20962000</v>
      </c>
    </row>
    <row r="17" spans="1:9" x14ac:dyDescent="0.4">
      <c r="A17" s="25" t="s">
        <v>35</v>
      </c>
      <c r="B17" s="25" t="s">
        <v>11</v>
      </c>
      <c r="C17" s="26">
        <v>43814</v>
      </c>
      <c r="D17" s="25" t="s">
        <v>12</v>
      </c>
      <c r="E17" s="25" t="s">
        <v>21</v>
      </c>
      <c r="F17" s="27">
        <v>75000</v>
      </c>
      <c r="G17" s="25" t="s">
        <v>18</v>
      </c>
      <c r="H17" s="28">
        <v>2.9000000000000001E-2</v>
      </c>
      <c r="I17" s="29">
        <f t="shared" si="0"/>
        <v>10427000</v>
      </c>
    </row>
    <row r="18" spans="1:9" x14ac:dyDescent="0.4">
      <c r="A18" s="30" t="s">
        <v>36</v>
      </c>
      <c r="B18" s="30" t="s">
        <v>11</v>
      </c>
      <c r="C18" s="31">
        <v>43572</v>
      </c>
      <c r="D18" s="30" t="s">
        <v>16</v>
      </c>
      <c r="E18" s="30" t="s">
        <v>17</v>
      </c>
      <c r="F18" s="32">
        <v>120000</v>
      </c>
      <c r="G18" s="30" t="s">
        <v>18</v>
      </c>
      <c r="H18" s="33">
        <v>0.02</v>
      </c>
      <c r="I18" s="34">
        <f t="shared" si="0"/>
        <v>15927000</v>
      </c>
    </row>
    <row r="19" spans="1:9" x14ac:dyDescent="0.4">
      <c r="A19" s="25" t="s">
        <v>37</v>
      </c>
      <c r="B19" s="25" t="s">
        <v>20</v>
      </c>
      <c r="C19" s="26">
        <v>43809</v>
      </c>
      <c r="D19" s="25" t="s">
        <v>24</v>
      </c>
      <c r="E19" s="25" t="s">
        <v>17</v>
      </c>
      <c r="F19" s="27">
        <v>10000</v>
      </c>
      <c r="G19" s="25" t="s">
        <v>18</v>
      </c>
      <c r="H19" s="28">
        <v>2.3E-2</v>
      </c>
      <c r="I19" s="29">
        <f t="shared" si="0"/>
        <v>1348000</v>
      </c>
    </row>
    <row r="20" spans="1:9" x14ac:dyDescent="0.4">
      <c r="A20" s="30" t="s">
        <v>38</v>
      </c>
      <c r="B20" s="30" t="s">
        <v>11</v>
      </c>
      <c r="C20" s="31">
        <v>44169</v>
      </c>
      <c r="D20" s="30" t="s">
        <v>24</v>
      </c>
      <c r="E20" s="30" t="s">
        <v>21</v>
      </c>
      <c r="F20" s="32">
        <v>120000</v>
      </c>
      <c r="G20" s="30" t="s">
        <v>14</v>
      </c>
      <c r="H20" s="33">
        <v>2.8000000000000001E-2</v>
      </c>
      <c r="I20" s="34">
        <f t="shared" si="0"/>
        <v>16635000</v>
      </c>
    </row>
    <row r="21" spans="1:9" x14ac:dyDescent="0.4">
      <c r="A21" s="25" t="s">
        <v>39</v>
      </c>
      <c r="B21" s="25" t="s">
        <v>20</v>
      </c>
      <c r="C21" s="26">
        <v>43887</v>
      </c>
      <c r="D21" s="25" t="s">
        <v>12</v>
      </c>
      <c r="E21" s="25" t="s">
        <v>28</v>
      </c>
      <c r="F21" s="27">
        <v>250000</v>
      </c>
      <c r="G21" s="25" t="s">
        <v>14</v>
      </c>
      <c r="H21" s="28">
        <v>2.8000000000000001E-2</v>
      </c>
      <c r="I21" s="29">
        <f t="shared" si="0"/>
        <v>34656000</v>
      </c>
    </row>
    <row r="22" spans="1:9" x14ac:dyDescent="0.4">
      <c r="A22" s="30" t="s">
        <v>40</v>
      </c>
      <c r="B22" s="30" t="s">
        <v>20</v>
      </c>
      <c r="C22" s="31">
        <v>44066</v>
      </c>
      <c r="D22" s="30" t="s">
        <v>24</v>
      </c>
      <c r="E22" s="30" t="s">
        <v>21</v>
      </c>
      <c r="F22" s="32">
        <v>210000</v>
      </c>
      <c r="G22" s="30" t="s">
        <v>14</v>
      </c>
      <c r="H22" s="33">
        <v>2.8000000000000001E-2</v>
      </c>
      <c r="I22" s="34">
        <f t="shared" si="0"/>
        <v>29111000</v>
      </c>
    </row>
    <row r="23" spans="1:9" x14ac:dyDescent="0.4">
      <c r="A23" s="25" t="s">
        <v>41</v>
      </c>
      <c r="B23" s="25" t="s">
        <v>11</v>
      </c>
      <c r="C23" s="26">
        <v>43808</v>
      </c>
      <c r="D23" s="25" t="s">
        <v>16</v>
      </c>
      <c r="E23" s="25" t="s">
        <v>13</v>
      </c>
      <c r="F23" s="27">
        <v>70000</v>
      </c>
      <c r="G23" s="25" t="s">
        <v>18</v>
      </c>
      <c r="H23" s="28">
        <v>0.02</v>
      </c>
      <c r="I23" s="29">
        <f t="shared" si="0"/>
        <v>9291000</v>
      </c>
    </row>
    <row r="24" spans="1:9" x14ac:dyDescent="0.4">
      <c r="A24" s="30" t="s">
        <v>42</v>
      </c>
      <c r="B24" s="30" t="s">
        <v>11</v>
      </c>
      <c r="C24" s="31">
        <v>43145</v>
      </c>
      <c r="D24" s="30" t="s">
        <v>24</v>
      </c>
      <c r="E24" s="30" t="s">
        <v>21</v>
      </c>
      <c r="F24" s="32">
        <v>70000</v>
      </c>
      <c r="G24" s="30" t="s">
        <v>14</v>
      </c>
      <c r="H24" s="33">
        <v>2.3E-2</v>
      </c>
      <c r="I24" s="34">
        <f t="shared" si="0"/>
        <v>9453000</v>
      </c>
    </row>
    <row r="25" spans="1:9" x14ac:dyDescent="0.4">
      <c r="A25" s="35" t="s">
        <v>43</v>
      </c>
      <c r="B25" s="35" t="s">
        <v>11</v>
      </c>
      <c r="C25" s="36">
        <v>44065</v>
      </c>
      <c r="D25" s="35" t="s">
        <v>24</v>
      </c>
      <c r="E25" s="35" t="s">
        <v>21</v>
      </c>
      <c r="F25" s="37">
        <v>50000</v>
      </c>
      <c r="G25" s="35" t="s">
        <v>18</v>
      </c>
      <c r="H25" s="38">
        <v>3.3000000000000002E-2</v>
      </c>
      <c r="I25" s="39">
        <f t="shared" si="0"/>
        <v>7098000</v>
      </c>
    </row>
    <row r="27" spans="1:9" x14ac:dyDescent="0.4">
      <c r="A27" t="s">
        <v>44</v>
      </c>
    </row>
    <row r="28" spans="1:9" x14ac:dyDescent="0.4">
      <c r="A28" s="40" t="s">
        <v>1</v>
      </c>
      <c r="B28" s="40" t="s">
        <v>2</v>
      </c>
      <c r="C28" s="40" t="s">
        <v>3</v>
      </c>
      <c r="D28" s="40" t="s">
        <v>4</v>
      </c>
      <c r="E28" s="40" t="s">
        <v>5</v>
      </c>
      <c r="F28" s="40" t="s">
        <v>6</v>
      </c>
      <c r="G28" s="40" t="s">
        <v>7</v>
      </c>
      <c r="H28" s="40" t="s">
        <v>8</v>
      </c>
      <c r="I28" s="41" t="s">
        <v>9</v>
      </c>
    </row>
    <row r="29" spans="1:9" x14ac:dyDescent="0.4">
      <c r="A29" s="42" t="s">
        <v>45</v>
      </c>
      <c r="B29" s="42" t="s">
        <v>11</v>
      </c>
      <c r="C29" s="43">
        <v>43365</v>
      </c>
      <c r="D29" s="42" t="s">
        <v>16</v>
      </c>
      <c r="E29" s="42" t="s">
        <v>17</v>
      </c>
      <c r="F29" s="44">
        <v>150000</v>
      </c>
      <c r="G29" s="42" t="s">
        <v>18</v>
      </c>
      <c r="H29" s="45">
        <v>0.02</v>
      </c>
      <c r="I29" s="46">
        <f t="shared" si="0"/>
        <v>19908000</v>
      </c>
    </row>
    <row r="30" spans="1:9" x14ac:dyDescent="0.4">
      <c r="A30" s="47" t="s">
        <v>46</v>
      </c>
      <c r="B30" s="47" t="s">
        <v>11</v>
      </c>
      <c r="C30" s="48">
        <v>43751</v>
      </c>
      <c r="D30" s="47" t="s">
        <v>12</v>
      </c>
      <c r="E30" s="47" t="s">
        <v>17</v>
      </c>
      <c r="F30" s="49">
        <v>270000</v>
      </c>
      <c r="G30" s="47" t="s">
        <v>14</v>
      </c>
      <c r="H30" s="50">
        <v>0.03</v>
      </c>
      <c r="I30" s="51">
        <f t="shared" si="0"/>
        <v>37825000</v>
      </c>
    </row>
    <row r="31" spans="1:9" x14ac:dyDescent="0.4">
      <c r="A31" s="42" t="s">
        <v>47</v>
      </c>
      <c r="B31" s="42" t="s">
        <v>11</v>
      </c>
      <c r="C31" s="43">
        <v>44060</v>
      </c>
      <c r="D31" s="42" t="s">
        <v>16</v>
      </c>
      <c r="E31" s="42" t="s">
        <v>13</v>
      </c>
      <c r="F31" s="44">
        <v>120000</v>
      </c>
      <c r="G31" s="42" t="s">
        <v>14</v>
      </c>
      <c r="H31" s="45">
        <v>2.1999999999999999E-2</v>
      </c>
      <c r="I31" s="46">
        <f t="shared" si="0"/>
        <v>16120000</v>
      </c>
    </row>
    <row r="32" spans="1:9" x14ac:dyDescent="0.4">
      <c r="A32" s="47" t="s">
        <v>48</v>
      </c>
      <c r="B32" s="47" t="s">
        <v>11</v>
      </c>
      <c r="C32" s="48">
        <v>43350</v>
      </c>
      <c r="D32" s="47" t="s">
        <v>12</v>
      </c>
      <c r="E32" s="47" t="s">
        <v>28</v>
      </c>
      <c r="F32" s="49">
        <v>150000</v>
      </c>
      <c r="G32" s="47" t="s">
        <v>14</v>
      </c>
      <c r="H32" s="50">
        <v>3.5999999999999997E-2</v>
      </c>
      <c r="I32" s="51">
        <f t="shared" si="0"/>
        <v>21693000</v>
      </c>
    </row>
    <row r="33" spans="1:9" x14ac:dyDescent="0.4">
      <c r="A33" s="42" t="s">
        <v>49</v>
      </c>
      <c r="B33" s="42" t="s">
        <v>11</v>
      </c>
      <c r="C33" s="43">
        <v>43209</v>
      </c>
      <c r="D33" s="42" t="s">
        <v>24</v>
      </c>
      <c r="E33" s="42" t="s">
        <v>17</v>
      </c>
      <c r="F33" s="44">
        <v>120000</v>
      </c>
      <c r="G33" s="42" t="s">
        <v>18</v>
      </c>
      <c r="H33" s="45">
        <v>2.3E-2</v>
      </c>
      <c r="I33" s="46">
        <f t="shared" si="0"/>
        <v>16174000</v>
      </c>
    </row>
    <row r="34" spans="1:9" x14ac:dyDescent="0.4">
      <c r="A34" s="47" t="s">
        <v>50</v>
      </c>
      <c r="B34" s="47" t="s">
        <v>20</v>
      </c>
      <c r="C34" s="48">
        <v>44042</v>
      </c>
      <c r="D34" s="47" t="s">
        <v>24</v>
      </c>
      <c r="E34" s="47" t="s">
        <v>13</v>
      </c>
      <c r="F34" s="49">
        <v>80000</v>
      </c>
      <c r="G34" s="47" t="s">
        <v>14</v>
      </c>
      <c r="H34" s="50">
        <v>2.1000000000000001E-2</v>
      </c>
      <c r="I34" s="51">
        <f t="shared" si="0"/>
        <v>10691000</v>
      </c>
    </row>
    <row r="35" spans="1:9" x14ac:dyDescent="0.4">
      <c r="A35" s="42" t="s">
        <v>51</v>
      </c>
      <c r="B35" s="42" t="s">
        <v>11</v>
      </c>
      <c r="C35" s="43">
        <v>44164</v>
      </c>
      <c r="D35" s="42" t="s">
        <v>12</v>
      </c>
      <c r="E35" s="42" t="s">
        <v>13</v>
      </c>
      <c r="F35" s="44">
        <v>150000</v>
      </c>
      <c r="G35" s="42" t="s">
        <v>14</v>
      </c>
      <c r="H35" s="45">
        <v>2.8000000000000001E-2</v>
      </c>
      <c r="I35" s="46">
        <f t="shared" si="0"/>
        <v>20794000</v>
      </c>
    </row>
    <row r="36" spans="1:9" x14ac:dyDescent="0.4">
      <c r="A36" s="47" t="s">
        <v>52</v>
      </c>
      <c r="B36" s="47" t="s">
        <v>20</v>
      </c>
      <c r="C36" s="48">
        <v>43443</v>
      </c>
      <c r="D36" s="47" t="s">
        <v>16</v>
      </c>
      <c r="E36" s="47" t="s">
        <v>21</v>
      </c>
      <c r="F36" s="49">
        <v>250000</v>
      </c>
      <c r="G36" s="47" t="s">
        <v>14</v>
      </c>
      <c r="H36" s="50">
        <v>2.5000000000000001E-2</v>
      </c>
      <c r="I36" s="51">
        <f t="shared" si="0"/>
        <v>34114000</v>
      </c>
    </row>
    <row r="37" spans="1:9" x14ac:dyDescent="0.4">
      <c r="A37" s="42" t="s">
        <v>53</v>
      </c>
      <c r="B37" s="42" t="s">
        <v>11</v>
      </c>
      <c r="C37" s="43">
        <v>43635</v>
      </c>
      <c r="D37" s="42" t="s">
        <v>12</v>
      </c>
      <c r="E37" s="42" t="s">
        <v>13</v>
      </c>
      <c r="F37" s="44">
        <v>150000</v>
      </c>
      <c r="G37" s="42" t="s">
        <v>14</v>
      </c>
      <c r="H37" s="45">
        <v>2.9000000000000001E-2</v>
      </c>
      <c r="I37" s="46">
        <f t="shared" si="0"/>
        <v>20904000</v>
      </c>
    </row>
    <row r="38" spans="1:9" x14ac:dyDescent="0.4">
      <c r="A38" s="52" t="s">
        <v>54</v>
      </c>
      <c r="B38" s="52" t="s">
        <v>11</v>
      </c>
      <c r="C38" s="53">
        <v>44124</v>
      </c>
      <c r="D38" s="52" t="s">
        <v>24</v>
      </c>
      <c r="E38" s="52" t="s">
        <v>28</v>
      </c>
      <c r="F38" s="54">
        <v>50000</v>
      </c>
      <c r="G38" s="52" t="s">
        <v>14</v>
      </c>
      <c r="H38" s="55">
        <v>2.8000000000000001E-2</v>
      </c>
      <c r="I38" s="56">
        <f t="shared" si="0"/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3" orientation="portrait" blackAndWhite="1" errors="blank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abSelected="1" workbookViewId="0">
      <selection activeCell="D15" sqref="D15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INDEX($B$40:$E$42,MATCH(D3,$A$40:$A$42,0),MATCH(YEAR(C3),$B$38:$E$38,1))</f>
        <v>0.02</v>
      </c>
      <c r="J3" s="7">
        <f>ROUNDUP(FV(I3/12,G3,-F3),-3)</f>
        <v>15927000</v>
      </c>
      <c r="K3" s="1" t="str">
        <f ca="1">TEXT(QUOTIENT(_xlfn.DAYS(TODAY(),C3),30),"00개월")</f>
        <v>74개월</v>
      </c>
      <c r="L3" s="1" t="str" cm="1">
        <f t="array" ref="L3"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INDEX($B$40:$E$42,MATCH(D4,$A$40:$A$42,0),MATCH(YEAR(C4),$B$38:$E$38,1))</f>
        <v>2.1999999999999999E-2</v>
      </c>
      <c r="J4" s="7">
        <f t="shared" ref="J4:J35" si="1">ROUNDUP(FV(I4/12,G4,-F4),-3)</f>
        <v>33522000</v>
      </c>
      <c r="K4" s="1" t="str">
        <f t="shared" ref="K4:K35" ca="1" si="2">TEXT(QUOTIENT(_xlfn.DAYS(TODAY(),C4),30),"00개월")</f>
        <v>110개월</v>
      </c>
      <c r="L4" s="1" t="str" cm="1">
        <f t="array" ref="L4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 t="str">
        <f t="shared" ca="1" si="2"/>
        <v>81개월</v>
      </c>
      <c r="L5" s="1" t="str" cm="1">
        <f t="array" ref="L5">fn비고(E5,F5)</f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13478000</v>
      </c>
      <c r="K6" s="1" t="str">
        <f t="shared" ca="1" si="2"/>
        <v>76개월</v>
      </c>
      <c r="L6" s="1" t="str" cm="1">
        <f t="array" ref="L6">fn비고(E6,F6)</f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11945000</v>
      </c>
      <c r="K7" s="1" t="str">
        <f t="shared" ca="1" si="2"/>
        <v>85개월</v>
      </c>
      <c r="L7" s="1" t="str" cm="1">
        <f t="array" ref="L7">fn비고(E7,F7)</f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16596000</v>
      </c>
      <c r="K8" s="1" t="str">
        <f t="shared" ca="1" si="2"/>
        <v>71개월</v>
      </c>
      <c r="L8" s="1" t="str" cm="1">
        <f t="array" ref="L8">fn비고(E8,F8)</f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 t="str">
        <f t="shared" ca="1" si="2"/>
        <v>93개월</v>
      </c>
      <c r="L9" s="1" t="str" cm="1">
        <f t="array" ref="L9">fn비고(E9,F9)</f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 t="str">
        <f t="shared" ca="1" si="2"/>
        <v>73개월</v>
      </c>
      <c r="L10" s="1" t="str" cm="1">
        <f t="array" ref="L10">fn비고(E10,F10)</f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6705000</v>
      </c>
      <c r="K11" s="1" t="str">
        <f t="shared" ca="1" si="2"/>
        <v>115개월</v>
      </c>
      <c r="L11" s="1" t="str" cm="1">
        <f t="array" ref="L11">fn비고(E11,F11)</f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 t="str">
        <f t="shared" ca="1" si="2"/>
        <v>82개월</v>
      </c>
      <c r="L12" s="1" t="str" cm="1">
        <f t="array" ref="L12">fn비고(E12,F12)</f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 t="str">
        <f t="shared" ca="1" si="2"/>
        <v>73개월</v>
      </c>
      <c r="L13" s="1" t="str" cm="1">
        <f t="array" ref="L13">fn비고(E13,F13)</f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20745000</v>
      </c>
      <c r="K14" s="1" t="str">
        <f t="shared" ca="1" si="2"/>
        <v>62개월</v>
      </c>
      <c r="L14" s="1" t="str" cm="1">
        <f t="array" ref="L14">fn비고(E14,F14)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16596000</v>
      </c>
      <c r="K15" s="1" t="str">
        <f t="shared" ca="1" si="2"/>
        <v>110개월</v>
      </c>
      <c r="L15" s="1" t="str" cm="1">
        <f t="array" ref="L15">fn비고(E15,F15)</f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13341000</v>
      </c>
      <c r="K16" s="1" t="str">
        <f t="shared" ca="1" si="2"/>
        <v>61개월</v>
      </c>
      <c r="L16" s="1" t="str" cm="1">
        <f t="array" ref="L16">fn비고(E16,F16)</f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11180000</v>
      </c>
      <c r="K17" s="1" t="str">
        <f t="shared" ca="1" si="2"/>
        <v>102개월</v>
      </c>
      <c r="L17" s="1" t="str" cm="1">
        <f t="array" ref="L17">fn비고(E17,F17)</f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10673000</v>
      </c>
      <c r="K18" s="1" t="str">
        <f t="shared" ca="1" si="2"/>
        <v>66개월</v>
      </c>
      <c r="L18" s="1" t="str" cm="1">
        <f t="array" ref="L18">fn비고(E18,F18)</f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6671000</v>
      </c>
      <c r="K19" s="1" t="str">
        <f t="shared" ca="1" si="2"/>
        <v>63개월</v>
      </c>
      <c r="L19" s="1" t="str" cm="1">
        <f t="array" ref="L19">fn비고(E19,F19)</f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 t="str">
        <f t="shared" ca="1" si="2"/>
        <v>68개월</v>
      </c>
      <c r="L20" s="1" t="str" cm="1">
        <f t="array" ref="L20">fn비고(E20,F20)</f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 t="str">
        <f t="shared" ca="1" si="2"/>
        <v>88개월</v>
      </c>
      <c r="L21" s="1" t="str" cm="1">
        <f t="array" ref="L21">fn비고(E21,F21)</f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37535000</v>
      </c>
      <c r="K22" s="1" t="str">
        <f t="shared" ca="1" si="2"/>
        <v>75개월</v>
      </c>
      <c r="L22" s="1" t="str" cm="1">
        <f t="array" ref="L22">fn비고(E22,F22)</f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15526000</v>
      </c>
      <c r="K23" s="1" t="str">
        <f t="shared" ca="1" si="2"/>
        <v>65개월</v>
      </c>
      <c r="L23" s="1" t="str" cm="1">
        <f t="array" ref="L23">fn비고(E23,F23)</f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20853000</v>
      </c>
      <c r="K24" s="1" t="str">
        <f t="shared" ca="1" si="2"/>
        <v>89개월</v>
      </c>
      <c r="L24" s="1" t="str" cm="1">
        <f t="array" ref="L24">fn비고(E24,F24)</f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13272000</v>
      </c>
      <c r="K25" s="1" t="str">
        <f t="shared" ca="1" si="2"/>
        <v>74개월</v>
      </c>
      <c r="L25" s="1" t="str" cm="1">
        <f t="array" ref="L25">fn비고(E25,F25)</f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 t="str">
        <f t="shared" ca="1" si="2"/>
        <v>81개월</v>
      </c>
      <c r="L26" s="1" t="str" cm="1">
        <f t="array" ref="L26">fn비고(E26,F26)</f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33522000</v>
      </c>
      <c r="K27" s="1" t="str">
        <f t="shared" ca="1" si="2"/>
        <v>110개월</v>
      </c>
      <c r="L27" s="1" t="str" cm="1">
        <f t="array" ref="L27">fn비고(E27,F27)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 t="str">
        <f t="shared" ca="1" si="2"/>
        <v>73개월</v>
      </c>
      <c r="L28" s="1" t="str" cm="1">
        <f t="array" ref="L28">fn비고(E28,F28)</f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34575000</v>
      </c>
      <c r="K29" s="1" t="str">
        <f t="shared" ca="1" si="2"/>
        <v>71개월</v>
      </c>
      <c r="L29" s="1" t="str" cm="1">
        <f t="array" ref="L29">fn비고(E29,F29)</f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28015000</v>
      </c>
      <c r="K30" s="1" t="str">
        <f t="shared" ca="1" si="2"/>
        <v>65개월</v>
      </c>
      <c r="L30" s="1" t="str" cm="1">
        <f t="array" ref="L30">fn비고(E30,F30)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 t="str">
        <f t="shared" ca="1" si="2"/>
        <v>73개월</v>
      </c>
      <c r="L31" s="1" t="str" cm="1">
        <f t="array" ref="L31">fn비고(E31,F31)</f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9435000</v>
      </c>
      <c r="K32" s="1" t="str">
        <f t="shared" ca="1" si="2"/>
        <v>96개월</v>
      </c>
      <c r="L32" s="1" t="str" cm="1">
        <f t="array" ref="L32">fn비고(E32,F32)</f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 t="str">
        <f t="shared" ca="1" si="2"/>
        <v>121개월</v>
      </c>
      <c r="L33" s="1" t="str" cm="1">
        <f t="array" ref="L33">fn비고(E33,F33)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20853000</v>
      </c>
      <c r="K34" s="1" t="str">
        <f t="shared" ca="1" si="2"/>
        <v>79개월</v>
      </c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 t="str">
        <f t="shared" ca="1" si="2"/>
        <v>65개월</v>
      </c>
      <c r="L35" s="1" t="str" cm="1">
        <f t="array" ref="L35">fn비고(E35,F35)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 IF( ($D$3:$D$35=$A40)*($F$3:$F$35&lt;&gt;MAX(IF(($D$3:$D$35=$A40),$F$3:$F$35))), $F$3:$F$35))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 IF( ($D$3:$D$35=$A41)*($F$3:$F$35&lt;&gt;MAX(IF(($D$3:$D$35=$A41),$F$3:$F$35))), $F$3:$F$35))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 IF( ($D$3:$D$35=$A42)*($F$3:$F$35&lt;&gt;MAX(IF(($D$3:$D$35=$A42),$F$3:$F$35))), 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F17" sqref="F17"/>
    </sheetView>
  </sheetViews>
  <sheetFormatPr defaultRowHeight="17.399999999999999" x14ac:dyDescent="0.4"/>
  <cols>
    <col min="2" max="2" width="24.09765625" bestFit="1" customWidth="1"/>
    <col min="3" max="3" width="14.09765625" bestFit="1" customWidth="1"/>
    <col min="4" max="6" width="10.59765625" bestFit="1" customWidth="1"/>
    <col min="7" max="7" width="9.296875" bestFit="1" customWidth="1"/>
    <col min="8" max="9" width="12.59765625" bestFit="1" customWidth="1"/>
    <col min="10" max="10" width="16.8984375" bestFit="1" customWidth="1"/>
  </cols>
  <sheetData>
    <row r="2" spans="2:7" x14ac:dyDescent="0.4">
      <c r="B2" s="58" t="s">
        <v>5</v>
      </c>
      <c r="C2" t="s">
        <v>78</v>
      </c>
    </row>
    <row r="4" spans="2:7" x14ac:dyDescent="0.4">
      <c r="D4" s="58" t="s">
        <v>4</v>
      </c>
    </row>
    <row r="5" spans="2:7" x14ac:dyDescent="0.4">
      <c r="B5" s="58" t="s">
        <v>74</v>
      </c>
      <c r="C5" s="58" t="s">
        <v>75</v>
      </c>
      <c r="D5" t="s">
        <v>12</v>
      </c>
      <c r="E5" t="s">
        <v>24</v>
      </c>
      <c r="F5" t="s">
        <v>16</v>
      </c>
      <c r="G5" t="s">
        <v>69</v>
      </c>
    </row>
    <row r="6" spans="2:7" x14ac:dyDescent="0.4">
      <c r="B6" t="s">
        <v>76</v>
      </c>
      <c r="D6" s="59"/>
      <c r="E6" s="59"/>
      <c r="F6" s="59"/>
      <c r="G6" s="59"/>
    </row>
    <row r="7" spans="2:7" x14ac:dyDescent="0.4">
      <c r="C7" t="s">
        <v>70</v>
      </c>
      <c r="D7" s="59">
        <v>143750</v>
      </c>
      <c r="E7" s="59">
        <v>83333.333333333328</v>
      </c>
      <c r="F7" s="59">
        <v>142500</v>
      </c>
      <c r="G7" s="59">
        <v>126818.18181818182</v>
      </c>
    </row>
    <row r="8" spans="2:7" x14ac:dyDescent="0.4">
      <c r="C8" t="s">
        <v>72</v>
      </c>
      <c r="D8" s="60">
        <v>2.9499999999999998E-2</v>
      </c>
      <c r="E8" s="60">
        <v>2.4666666666666667E-2</v>
      </c>
      <c r="F8" s="60">
        <v>2.1250000000000002E-2</v>
      </c>
      <c r="G8" s="60">
        <v>2.518181818181818E-2</v>
      </c>
    </row>
    <row r="9" spans="2:7" x14ac:dyDescent="0.4">
      <c r="B9" t="s">
        <v>77</v>
      </c>
      <c r="D9" s="59"/>
      <c r="E9" s="59"/>
      <c r="F9" s="59"/>
      <c r="G9" s="59"/>
    </row>
    <row r="10" spans="2:7" x14ac:dyDescent="0.4">
      <c r="C10" t="s">
        <v>70</v>
      </c>
      <c r="D10" s="59"/>
      <c r="E10" s="59">
        <v>110000</v>
      </c>
      <c r="F10" s="59">
        <v>166666.66666666666</v>
      </c>
      <c r="G10" s="59">
        <v>138333.33333333334</v>
      </c>
    </row>
    <row r="11" spans="2:7" x14ac:dyDescent="0.4">
      <c r="C11" t="s">
        <v>72</v>
      </c>
      <c r="D11" s="60"/>
      <c r="E11" s="60">
        <v>2.8000000000000001E-2</v>
      </c>
      <c r="F11" s="60">
        <v>0.02</v>
      </c>
      <c r="G11" s="60">
        <v>2.4000000000000004E-2</v>
      </c>
    </row>
    <row r="12" spans="2:7" x14ac:dyDescent="0.4">
      <c r="B12" t="s">
        <v>71</v>
      </c>
      <c r="D12" s="59">
        <v>143750</v>
      </c>
      <c r="E12" s="59">
        <v>96666.666666666672</v>
      </c>
      <c r="F12" s="59">
        <v>152857.14285714287</v>
      </c>
      <c r="G12" s="59">
        <v>130882.35294117648</v>
      </c>
    </row>
    <row r="13" spans="2:7" x14ac:dyDescent="0.4">
      <c r="B13" t="s">
        <v>73</v>
      </c>
      <c r="D13" s="60">
        <v>2.9499999999999998E-2</v>
      </c>
      <c r="E13" s="60">
        <v>2.6333333333333334E-2</v>
      </c>
      <c r="F13" s="60">
        <v>2.0714285714285713E-2</v>
      </c>
      <c r="G13" s="60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M26" sqref="M26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40</v>
      </c>
      <c r="C5" s="2">
        <v>44066</v>
      </c>
      <c r="D5" s="1" t="s">
        <v>24</v>
      </c>
      <c r="E5" s="1" t="s">
        <v>21</v>
      </c>
      <c r="F5" s="3">
        <v>210000</v>
      </c>
      <c r="G5" s="19">
        <v>120</v>
      </c>
      <c r="H5" s="4">
        <v>2.8000000000000001E-2</v>
      </c>
      <c r="I5" s="5">
        <v>29111000</v>
      </c>
    </row>
    <row r="6" spans="2:9" hidden="1" x14ac:dyDescent="0.4">
      <c r="B6" s="1" t="s">
        <v>38</v>
      </c>
      <c r="C6" s="2">
        <v>44169</v>
      </c>
      <c r="D6" s="1" t="s">
        <v>24</v>
      </c>
      <c r="E6" s="1" t="s">
        <v>21</v>
      </c>
      <c r="F6" s="3">
        <v>120000</v>
      </c>
      <c r="G6" s="19">
        <v>120</v>
      </c>
      <c r="H6" s="4">
        <v>2.8000000000000001E-2</v>
      </c>
      <c r="I6" s="5">
        <v>16635000</v>
      </c>
    </row>
    <row r="7" spans="2:9" hidden="1" x14ac:dyDescent="0.4">
      <c r="B7" s="1" t="s">
        <v>52</v>
      </c>
      <c r="C7" s="2">
        <v>43443</v>
      </c>
      <c r="D7" s="1" t="s">
        <v>16</v>
      </c>
      <c r="E7" s="1" t="s">
        <v>21</v>
      </c>
      <c r="F7" s="20">
        <v>250000</v>
      </c>
      <c r="G7" s="19">
        <v>120</v>
      </c>
      <c r="H7" s="4">
        <v>2.5000000000000001E-2</v>
      </c>
      <c r="I7" s="5">
        <v>34114000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hidden="1" x14ac:dyDescent="0.4">
      <c r="B25" s="1" t="s">
        <v>15</v>
      </c>
      <c r="C25" s="2">
        <v>43126</v>
      </c>
      <c r="D25" s="1" t="s">
        <v>16</v>
      </c>
      <c r="E25" s="1" t="s">
        <v>17</v>
      </c>
      <c r="F25" s="3">
        <v>150000</v>
      </c>
      <c r="G25" s="19">
        <v>120</v>
      </c>
      <c r="H25" s="4">
        <v>0.02</v>
      </c>
      <c r="I25" s="5">
        <v>19908000</v>
      </c>
    </row>
    <row r="26" spans="2:9" x14ac:dyDescent="0.4">
      <c r="B26" s="1" t="s">
        <v>36</v>
      </c>
      <c r="C26" s="2">
        <v>43572</v>
      </c>
      <c r="D26" s="1" t="s">
        <v>16</v>
      </c>
      <c r="E26" s="1" t="s">
        <v>17</v>
      </c>
      <c r="F26" s="3">
        <v>120000</v>
      </c>
      <c r="G26" s="19">
        <v>120</v>
      </c>
      <c r="H26" s="4">
        <v>0.02</v>
      </c>
      <c r="I26" s="5">
        <v>15927000</v>
      </c>
    </row>
    <row r="27" spans="2:9" hidden="1" x14ac:dyDescent="0.4">
      <c r="B27" s="1" t="s">
        <v>49</v>
      </c>
      <c r="C27" s="2">
        <v>43209</v>
      </c>
      <c r="D27" s="1" t="s">
        <v>24</v>
      </c>
      <c r="E27" s="1" t="s">
        <v>17</v>
      </c>
      <c r="F27" s="3">
        <v>120000</v>
      </c>
      <c r="G27" s="19">
        <v>120</v>
      </c>
      <c r="H27" s="4">
        <v>2.3E-2</v>
      </c>
      <c r="I27" s="5">
        <v>16174000</v>
      </c>
    </row>
    <row r="28" spans="2:9" x14ac:dyDescent="0.4">
      <c r="B28" s="1" t="s">
        <v>34</v>
      </c>
      <c r="C28" s="2">
        <v>43565</v>
      </c>
      <c r="D28" s="1" t="s">
        <v>12</v>
      </c>
      <c r="E28" s="1" t="s">
        <v>17</v>
      </c>
      <c r="F28" s="3">
        <v>150000</v>
      </c>
      <c r="G28" s="19">
        <v>120</v>
      </c>
      <c r="H28" s="4">
        <v>0.03</v>
      </c>
      <c r="I28" s="5">
        <v>20962000</v>
      </c>
    </row>
    <row r="29" spans="2:9" x14ac:dyDescent="0.4">
      <c r="B29" s="1" t="s">
        <v>29</v>
      </c>
      <c r="C29" s="2">
        <v>43798</v>
      </c>
      <c r="D29" s="1" t="s">
        <v>16</v>
      </c>
      <c r="E29" s="1" t="s">
        <v>17</v>
      </c>
      <c r="F29" s="20">
        <v>250000</v>
      </c>
      <c r="G29" s="19">
        <v>120</v>
      </c>
      <c r="H29" s="4">
        <v>0.02</v>
      </c>
      <c r="I29" s="5">
        <v>33236000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31</v>
      </c>
      <c r="C32" s="2">
        <v>43800</v>
      </c>
      <c r="D32" s="1" t="s">
        <v>16</v>
      </c>
      <c r="E32" s="1" t="s">
        <v>28</v>
      </c>
      <c r="F32" s="3">
        <v>120000</v>
      </c>
      <c r="G32" s="19">
        <v>120</v>
      </c>
      <c r="H32" s="4">
        <v>0.02</v>
      </c>
      <c r="I32" s="5">
        <v>15927000</v>
      </c>
    </row>
    <row r="33" spans="2:9" x14ac:dyDescent="0.4">
      <c r="B33" s="1" t="s">
        <v>39</v>
      </c>
      <c r="C33" s="2">
        <v>43887</v>
      </c>
      <c r="D33" s="1" t="s">
        <v>12</v>
      </c>
      <c r="E33" s="1" t="s">
        <v>28</v>
      </c>
      <c r="F33" s="20">
        <v>250000</v>
      </c>
      <c r="G33" s="19">
        <v>120</v>
      </c>
      <c r="H33" s="4">
        <v>2.8000000000000001E-2</v>
      </c>
      <c r="I33" s="5">
        <v>34656000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topLeftCell="A4" workbookViewId="0">
      <selection activeCell="M11" sqref="M11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K5" sqref="K5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61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61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61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61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61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61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61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61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61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61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61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61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61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61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61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61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61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61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61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61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61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61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61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61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61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61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K15" sqref="K15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c E A A B Q S w M E F A A C A A g A x W 4 l X G 8 F 5 z C l A A A A 9 g A A A B I A H A B D b 2 5 m a W c v U G F j a 2 F n Z S 5 4 b W w g o h g A K K A U A A A A A A A A A A A A A A A A A A A A A A A A A A A A h Y 8 x D o I w G I W v Q r r T l q r R k J 8 y O C q J 0 c S 4 N r V C A x R D i + V u D h 7 J K 4 h R 1 M 3 x f e 8 b 3 r t f b 5 D 2 d R V c V G t 1 Y x I U Y Y o C Z W R z 1 C Z P U O d O 4 Q K l H D Z C l i J X w S A b G / f 2 m K D C u X N M i P c e + w l u 2 p w w S i N y y N Y 7 W a h a o I + s / 8 u h N t Y J I x X i s H + N 4 Q x H M 4 q n b I 4 p k B F C p s 1 X Y M P e Z / s D Y d l V r m s V L 5 t w t Q U y R i D v D / w B U E s D B B Q A A g A I A M V u J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F b i V c R h z 0 H z A B A A C z A Q A A E w A c A E Z v c m 1 1 b G F z L 1 N l Y 3 R p b 2 4 x L m 0 g o h g A K K A U A A A A A A A A A A A A A A A A A A A A A A A A A A A A d Y 4 9 S 8 N Q F I b 3 Q P 7 D 5 b q 0 E A K u l g w l I r i o W L e 0 y E 1 6 s I F 8 S O 5 t l 1 I o 0 k J B h w 4 G K 4 0 l T l K n F I t k 8 Q 8 l t / / B m 8 R B s J 7 l f L 3 n v A 8 F i 9 m + h 1 p V P m z I k i z R H g m g i 7 J k z F d T v p r n H x M e j / l n i D T k A J M l J I I v x T w V k 6 Z l A a X q M W H E J B R q J 7 Y D q u 5 7 D D x G a 1 g / a p 8 3 2 9 X 9 b j H Z P a 9 V Y l l d E 9 c V Z O g B E A Z n Z G D f k M L / I v B v I W A 2 U I 0 F f e j U l c r s e i 9 L h T A 0 W l Y P X K J h r J w y c D X 8 V 4 w 7 I 6 M A 7 P z 8 O 8 A 8 j r J N k s 8 j x J + 2 i M 8 W W D y 8 I q Z g v w T X H 4 D u O 3 3 X o 7 U 9 1 s r w l 8 X 7 F C s I 8 8 l G r I s q E 6 r w K 0 u T L C n 7 / G 5 d K O 8 j H s / L / u 2 h W K Y z H r 6 W l 9 u X S p I l E V 8 + 4 l F d l m z v f 8 z G N 1 B L A Q I t A B Q A A g A I A M V u J V x v B e c w p Q A A A P Y A A A A S A A A A A A A A A A A A A A A A A A A A A A B D b 2 5 m a W c v U G F j a 2 F n Z S 5 4 b W x Q S w E C L Q A U A A I A C A D F b i V c D 8 r p q 6 Q A A A D p A A A A E w A A A A A A A A A A A A A A A A D x A A A A W 0 N v b n R l b n R f V H l w Z X N d L n h t b F B L A Q I t A B Q A A g A I A M V u J V x G H P Q f M A E A A L M B A A A T A A A A A A A A A A A A A A A A A O I B A A B G b 3 J t d W x h c y 9 T Z W N 0 a W 9 u M S 5 t U E s F B g A A A A A D A A M A w g A A A F 8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w N A A A A A A A A i g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Q S V C M C U 4 M C V F Q y U 5 R S U 4 N S V F Q y U 5 R S U 5 M C V F Q i V C M y U 4 N C V F Q y V B M C U 4 M C V F Q y V C N i U 5 N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g 1 Y T g 2 M W Z m L T J i N W Q t N D g w N S 0 4 M T h k L W F l N T Q 0 N T g 1 M T Q 0 M i I g L z 4 8 R W 5 0 c n k g V H l w Z T 0 i R m l s b E V u Y W J s Z W Q i I F Z h b H V l P S J s M C I g L z 4 8 R W 5 0 c n k g V H l w Z T 0 i R m l s b E 9 i a m V j d F R 5 c G U i I F Z h b H V l P S J z U G l 2 b 3 R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7 Y O Q 7 I O J I i A v P j x F b n R y e S B U e X B l P S J S Z W N v d m V y e V R h c m d l d F N o Z W V 0 I i B W Y W x 1 Z T 0 i c + u 2 h O y E n e y e k e y X h S 0 x I i A v P j x F b n R y e S B U e X B l P S J S Z W N v d m V y e V R h c m d l d E N v b H V t b i I g V m F s d W U 9 I m w y I i A v P j x F b n R y e S B U e X B l P S J S Z W N v d m V y e V R h c m d l d F J v d y I g V m F s d W U 9 I m w 0 I i A v P j x F b n R y e S B U e X B l P S J Q a X Z v d E 9 i a m V j d E 5 h b W U i I F Z h b H V l P S J z 6 7 a E 7 I S d 7 J 6 R 7 J e F L T E h 7 Z S 8 6 7 K X I O 2 F j O y d t O u 4 l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Q 2 9 1 b n Q i I F Z h b H V l P S J s M z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E t M D V U M D Q 6 N T Q 6 M T E u M D Q 5 M j c 1 N l o i I C 8 + P E V u d H J 5 I F R 5 c G U 9 I k Z p b G x D b 2 x 1 b W 5 U e X B l c y I g V m F s d W U 9 I n N C d 1 l H Q l F V P S I g L z 4 8 R W 5 0 c n k g V H l w Z T 0 i R m l s b E N v b H V t b k 5 h b W V z I i B W Y W x 1 Z T 0 i c 1 s m c X V v d D v q s I D s n o X s i 5 z q s I Q m c X V v d D s s J n F 1 b 3 Q 7 7 I O B 7 Z K I 7 K K F 6 6 W Y J n F 1 b 3 Q 7 L C Z x d W 9 0 O + y n g O y g k O u q h S Z x d W 9 0 O y w m c X V v d D v s m 5 T r t o j s n o X s l a E m c X V v d D s s J n F 1 b 3 Q 7 7 J e w 7 J 2 0 7 J y o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6 r C A 7 J 6 F 7 J 6 Q 6 7 O E 7 K C A 7 L a V L 0 F 1 d G 9 S Z W 1 v d m V k Q 2 9 s d W 1 u c z E u e + q w g O y e h e y L n O q w h C w w f S Z x d W 9 0 O y w m c X V v d D t T Z W N 0 a W 9 u M S / q s I D s n o X s n p D r s 4 T s o I D s t p U v Q X V 0 b 1 J l b W 9 2 Z W R D b 2 x 1 b W 5 z M S 5 7 7 I O B 7 Z K I 7 K K F 6 6 W Y L D F 9 J n F 1 b 3 Q 7 L C Z x d W 9 0 O 1 N l Y 3 R p b 2 4 x L + q w g O y e h e y e k O u z h O y g g O y 2 l S 9 B d X R v U m V t b 3 Z l Z E N v b H V t b n M x L n v s p 4 D s o J D r q o U s M n 0 m c X V v d D s s J n F 1 b 3 Q 7 U 2 V j d G l v b j E v 6 r C A 7 J 6 F 7 J 6 Q 6 7 O E 7 K C A 7 L a V L 0 F 1 d G 9 S Z W 1 v d m V k Q 2 9 s d W 1 u c z E u e + y b l O u 2 i O y e h e y V o S w z f S Z x d W 9 0 O y w m c X V v d D t T Z W N 0 a W 9 u M S / q s I D s n o X s n p D r s 4 T s o I D s t p U v Q X V 0 b 1 J l b W 9 2 Z W R D b 2 x 1 b W 5 z M S 5 7 7 J e w 7 J 2 0 7 J y o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+ q w g O y e h e y e k O u z h O y g g O y 2 l S 9 B d X R v U m V t b 3 Z l Z E N v b H V t b n M x L n v q s I D s n o X s i 5 z q s I Q s M H 0 m c X V v d D s s J n F 1 b 3 Q 7 U 2 V j d G l v b j E v 6 r C A 7 J 6 F 7 J 6 Q 6 7 O E 7 K C A 7 L a V L 0 F 1 d G 9 S Z W 1 v d m V k Q 2 9 s d W 1 u c z E u e + y D g e 2 S i O y i h e u l m C w x f S Z x d W 9 0 O y w m c X V v d D t T Z W N 0 a W 9 u M S / q s I D s n o X s n p D r s 4 T s o I D s t p U v Q X V 0 b 1 J l b W 9 2 Z W R D b 2 x 1 b W 5 z M S 5 7 7 K e A 7 K C Q 6 6 q F L D J 9 J n F 1 b 3 Q 7 L C Z x d W 9 0 O 1 N l Y 3 R p b 2 4 x L + q w g O y e h e y e k O u z h O y g g O y 2 l S 9 B d X R v U m V t b 3 Z l Z E N v b H V t b n M x L n v s m 5 T r t o j s n o X s l a E s M 3 0 m c X V v d D s s J n F 1 b 3 Q 7 U 2 V j d G l v b j E v 6 r C A 7 J 6 F 7 J 6 Q 6 7 O E 7 K C A 7 L a V L 0 F 1 d G 9 S Z W 1 v d m V k Q 2 9 s d W 1 u c z E u e + y X s O y d t O y c q C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B J U I w J T g w J U V D J T l F J T g 1 J U V D J T l F J T k w J U V C J U I z J T g 0 J U V D J U E w J T g w J U V D J U I 2 J T k 1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S V C M C U 4 M C V F Q y U 5 R S U 4 N S V F Q y U 5 R S U 5 M C V F Q i V C M y U 4 N C V F Q y V B M C U 4 M C V F Q y V C N i U 5 N S 9 f J U V B J U I w J T g w J U V D J T l F J T g 1 J U V D J T l F J T k w J U V C J U I z J T g 0 J U V D J U E w J T g w J U V D J U I 2 J T k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B J U I w J T g w J U V D J T l F J T g 1 J U V D J T l F J T k w J U V C J U I z J T g 0 J U V D J U E w J T g w J U V D J U I 2 J T k 1 L y V F Q y V B M C U 5 Q y V F Q S V C M S V C M C V F Q i U 5 M C U 5 Q y U y M C V F Q y U 5 N y V C N C U y M C V F Q y U 4 O C U 5 O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X t t c x H 3 y a R Y w x S w t 4 9 t f S A A A A A A I A A A A A A B B m A A A A A Q A A I A A A A A n v + G 5 U K 0 N r + F v U w Q F / 0 g 5 r f i R y 0 m b X X q e d I 8 i l B 7 p S A A A A A A 6 A A A A A A g A A I A A A A J L v 4 d q V 4 o r u 4 R s M m 7 4 C 0 Z 8 k / k c g X L F L 2 A d R Q 1 d v t j 4 Q U A A A A F O x p q n T F r U U 6 B d l f W w U N h w a s D q 2 n 0 V M V 8 k 1 L P O s O u 5 4 5 t f 2 n f S f v i x M o b D 9 V W 8 P Q z 7 p L Q y I Y b O W x / 6 w l B I V 2 v e K l Q + / + 2 S 1 V y r A 8 7 p 6 X U 2 R Q A A A A N 4 v z M D M A g n i o m I t G l / P v o p V l m d I y y t Z M T z Q 5 g K k j k t l n T j / 8 R H b N n s V D W T q 1 M u e o w 9 E H u S Y l g j o 2 H 3 R T k L y Z D 0 = < / D a t a M a s h u p > 
</file>

<file path=customXml/itemProps1.xml><?xml version="1.0" encoding="utf-8"?>
<ds:datastoreItem xmlns:ds="http://schemas.openxmlformats.org/officeDocument/2006/customXml" ds:itemID="{F4230E85-10AC-435F-9B84-FA336C886AC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지윤 이</cp:lastModifiedBy>
  <dcterms:created xsi:type="dcterms:W3CDTF">2023-08-09T00:13:15Z</dcterms:created>
  <dcterms:modified xsi:type="dcterms:W3CDTF">2026-01-05T05:29:52Z</dcterms:modified>
</cp:coreProperties>
</file>