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\2026_컴활1급_실기_기출문제집\02 최신기출유형 - 복사본 - 복사본 - 복사본 - 복사본\01회\"/>
    </mc:Choice>
  </mc:AlternateContent>
  <xr:revisionPtr revIDLastSave="0" documentId="13_ncr:1_{2AA0D22E-1430-4E60-9241-3B56550254EC}" xr6:coauthVersionLast="47" xr6:coauthVersionMax="47" xr10:uidLastSave="{00000000-0000-0000-0000-000000000000}"/>
  <bookViews>
    <workbookView xWindow="-120" yWindow="-120" windowWidth="29040" windowHeight="1572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IF" hidden="1" xlm="1">#NAME?</definedName>
    <definedName name="_xleta.OR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 a="1"/>
  <c r="I4" i="3" s="1"/>
  <c r="I5" i="3" a="1"/>
  <c r="I5" i="3" s="1"/>
  <c r="I6" i="3" a="1"/>
  <c r="I6" i="3" s="1"/>
  <c r="I7" i="3" a="1"/>
  <c r="I7" i="3"/>
  <c r="I8" i="3" a="1"/>
  <c r="I8" i="3" s="1"/>
  <c r="I9" i="3" a="1"/>
  <c r="I9" i="3"/>
  <c r="I10" i="3" a="1"/>
  <c r="I10" i="3"/>
  <c r="I11" i="3" a="1"/>
  <c r="I11" i="3" s="1"/>
  <c r="I12" i="3" a="1"/>
  <c r="I12" i="3"/>
  <c r="I13" i="3" a="1"/>
  <c r="I13" i="3" s="1"/>
  <c r="I14" i="3" a="1"/>
  <c r="I14" i="3" s="1"/>
  <c r="I15" i="3" a="1"/>
  <c r="I15" i="3" s="1"/>
  <c r="I16" i="3" a="1"/>
  <c r="I16" i="3"/>
  <c r="I17" i="3" a="1"/>
  <c r="I17" i="3" s="1"/>
  <c r="I18" i="3" a="1"/>
  <c r="I18" i="3" s="1"/>
  <c r="I19" i="3" a="1"/>
  <c r="I19" i="3" s="1"/>
  <c r="I20" i="3" a="1"/>
  <c r="I20" i="3"/>
  <c r="I21" i="3" a="1"/>
  <c r="I21" i="3"/>
  <c r="I22" i="3" a="1"/>
  <c r="I22" i="3"/>
  <c r="I23" i="3" a="1"/>
  <c r="I23" i="3" s="1"/>
  <c r="I24" i="3" a="1"/>
  <c r="I24" i="3" s="1"/>
  <c r="I25" i="3" a="1"/>
  <c r="I25" i="3" s="1"/>
  <c r="I26" i="3" a="1"/>
  <c r="I26" i="3"/>
  <c r="I27" i="3" a="1"/>
  <c r="I27" i="3" s="1"/>
  <c r="I28" i="3" a="1"/>
  <c r="I28" i="3" s="1"/>
  <c r="I29" i="3" a="1"/>
  <c r="I29" i="3" s="1"/>
  <c r="I30" i="3" a="1"/>
  <c r="I30" i="3"/>
  <c r="I31" i="3" a="1"/>
  <c r="I31" i="3"/>
  <c r="I32" i="3" a="1"/>
  <c r="I32" i="3"/>
  <c r="I33" i="3" a="1"/>
  <c r="I33" i="3" s="1"/>
  <c r="I34" i="3" a="1"/>
  <c r="I34" i="3" s="1"/>
  <c r="I35" i="3" a="1"/>
  <c r="I35" i="3" s="1"/>
  <c r="I3" i="3" a="1"/>
  <c r="I3" i="3" s="1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5" i="3" a="1"/>
  <c r="L15" i="3" a="1"/>
  <c r="L25" i="3" a="1"/>
  <c r="L35" i="3" a="1"/>
  <c r="L6" i="3" a="1"/>
  <c r="L16" i="3" a="1"/>
  <c r="L26" i="3" a="1"/>
  <c r="L7" i="3" a="1"/>
  <c r="L17" i="3" a="1"/>
  <c r="L27" i="3" a="1"/>
  <c r="L8" i="3" a="1"/>
  <c r="L18" i="3" a="1"/>
  <c r="L28" i="3" a="1"/>
  <c r="L11" i="3" a="1"/>
  <c r="L31" i="3" a="1"/>
  <c r="L4" i="3" a="1"/>
  <c r="L14" i="3" a="1"/>
  <c r="L24" i="3" a="1"/>
  <c r="L34" i="3" a="1"/>
  <c r="L21" i="3" a="1"/>
  <c r="L12" i="3" a="1"/>
  <c r="L22" i="3" a="1"/>
  <c r="L32" i="3" a="1"/>
  <c r="L9" i="3" a="1"/>
  <c r="L19" i="3" a="1"/>
  <c r="L29" i="3" a="1"/>
  <c r="L13" i="3" a="1"/>
  <c r="L33" i="3" a="1"/>
  <c r="L10" i="3" a="1"/>
  <c r="L20" i="3" a="1"/>
  <c r="L30" i="3" a="1"/>
  <c r="L23" i="3" a="1"/>
  <c r="L3" i="3" a="1"/>
  <c r="L23" i="3" l="1"/>
  <c r="L30" i="3"/>
  <c r="L20" i="3"/>
  <c r="L10" i="3"/>
  <c r="L33" i="3"/>
  <c r="L13" i="3"/>
  <c r="L29" i="3"/>
  <c r="L19" i="3"/>
  <c r="L9" i="3"/>
  <c r="L32" i="3"/>
  <c r="L22" i="3"/>
  <c r="L12" i="3"/>
  <c r="L21" i="3"/>
  <c r="L34" i="3"/>
  <c r="L24" i="3"/>
  <c r="L14" i="3"/>
  <c r="L4" i="3"/>
  <c r="L31" i="3"/>
  <c r="L11" i="3"/>
  <c r="L28" i="3"/>
  <c r="L18" i="3"/>
  <c r="L8" i="3"/>
  <c r="L27" i="3"/>
  <c r="L17" i="3"/>
  <c r="L7" i="3"/>
  <c r="L26" i="3"/>
  <c r="L16" i="3"/>
  <c r="L6" i="3"/>
  <c r="L35" i="3"/>
  <c r="L25" i="3"/>
  <c r="L15" i="3"/>
  <c r="L5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0F39142-C25B-42B5-9F3B-CD244397F6BC}" name="MS Access Database_Query" type="1" refreshedVersion="8" background="1">
    <dbPr connection="DSN=MS Access Database;DBQ=D:\컴활\2026_컴활1급_실기_기출문제집\02 최신기출유형 - 복사본 - 복사본 - 복사본 - 복사본\01회\저축현황.accdb;DefaultDir=D:\컴활\2026_컴활1급_실기_기출문제집\02 최신기출유형 - 복사본 - 복사본 - 복사본 - 복사본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<sst xmlns="http://schemas.openxmlformats.org/spreadsheetml/2006/main" count="955" uniqueCount="79">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</sst>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5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A5A-457D-A7EB-E31634F58EE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YJ" refreshedDate="46036.422138541668" backgroundQuery="1" createdVersion="8" refreshedVersion="8" minRefreshableVersion="3" recordCount="33" xr:uid="{5C75A2BE-AE02-4926-AA5F-169555992154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FFB0C7-8FA8-4A4C-850C-980341CF6D90}" name="피벗 테이블1" cacheId="8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1" numFmtId="41"/>
    <dataField name="평균 : 연이율" fld="4" subtotal="average" baseField="5" baseItem="1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M14" sqref="M14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57" t="s">
        <v>68</v>
      </c>
    </row>
    <row r="28" spans="1:9" x14ac:dyDescent="0.3">
      <c r="A28" t="b">
        <f>OR(AND(LEFT($D3,2)="청약",$B3="여"),AND($E3="여의도",$F3&gt;=150000))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4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6" workbookViewId="0">
      <selection activeCell="K17" sqref="K17"/>
    </sheetView>
  </sheetViews>
  <sheetFormatPr defaultRowHeight="16.5" x14ac:dyDescent="0.3"/>
  <cols>
    <col min="1" max="1" width="10.25" customWidth="1"/>
    <col min="3" max="3" width="12.125" customWidth="1"/>
    <col min="4" max="4" width="10.25" customWidth="1"/>
    <col min="6" max="7" width="10.25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3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3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3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3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3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3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3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3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3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3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3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3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3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3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3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3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3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3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3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3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3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3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3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3">
      <c r="A27" t="s">
        <v>44</v>
      </c>
    </row>
    <row r="28" spans="1:9" x14ac:dyDescent="0.3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3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3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3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3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3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3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3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3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3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3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2" orientation="portrait" blackAndWhite="1" errors="blank" verticalDpi="0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A24" workbookViewId="0">
      <selection activeCell="G40" sqref="G40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INDEX($B$40:$E$42,MATCH($D3,$A$40:$A$42,0),MATCH(YEAR($C3),$B$39:$E$39,1)+1)</f>
        <v>0.02</v>
      </c>
      <c r="J3" s="7">
        <f>ROUNDUP(FV($I3/12,$G3,-$F3,,IF($H3="월초",1,0)),-3)</f>
        <v>15927000</v>
      </c>
      <c r="K3" s="1" t="str">
        <f ca="1">TEXT(QUOTIENT(_xlfn.DAYS(TODAY(),$C3),30),"00개월")</f>
        <v>74개월</v>
      </c>
      <c r="L3" s="1" t="str" cm="1">
        <f t="array" ref="L3">fn비고(E3,F3)</f>
        <v xml:space="preserve"> </v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INDEX($B$40:$E$42,MATCH($D4,$A$40:$A$42,0),MATCH(YEAR($C4),$B$39:$E$39,1)+1)</f>
        <v>2.1999999999999999E-2</v>
      </c>
      <c r="J4" s="7">
        <f t="shared" ref="J4:J35" si="0">ROUNDUP(FV($I4/12,$G4,-$F4,,IF($H4="월초",1,0)),-3)</f>
        <v>33584000</v>
      </c>
      <c r="K4" s="1" t="str">
        <f t="shared" ref="K4:K35" ca="1" si="1">TEXT(QUOTIENT(_xlfn.DAYS(TODAY(),$C4),30),"00개월")</f>
        <v>110개월</v>
      </c>
      <c r="L4" s="1" t="str" cm="1">
        <f t="array" ref="L4">fn비고(E4,F4)</f>
        <v>15만원 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INDEX($B$40:$E$42,MATCH($D5,$A$40:$A$42,0),MATCH(YEAR($C5),$B$39:$E$39,1)+1)</f>
        <v>0.02</v>
      </c>
      <c r="J5" s="7">
        <f t="shared" si="0"/>
        <v>15927000</v>
      </c>
      <c r="K5" s="1" t="str">
        <f t="shared" ca="1" si="1"/>
        <v>82개월</v>
      </c>
      <c r="L5" s="1" t="str" cm="1">
        <f t="array" ref="L5">fn비고(E5,F5)</f>
        <v xml:space="preserve"> </v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INDEX($B$40:$E$42,MATCH($D6,$A$40:$A$42,0),MATCH(YEAR($C6),$B$39:$E$39,1)+1)</f>
        <v>2.3E-2</v>
      </c>
      <c r="J6" s="7">
        <f t="shared" si="0"/>
        <v>13504000</v>
      </c>
      <c r="K6" s="1" t="str">
        <f t="shared" ca="1" si="1"/>
        <v>76개월</v>
      </c>
      <c r="L6" s="1" t="str" cm="1">
        <f t="array" ref="L6">fn비고(E6,F6)</f>
        <v xml:space="preserve"> </v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INDEX($B$40:$E$42,MATCH($D7,$A$40:$A$42,0),MATCH(YEAR($C7),$B$39:$E$39,1)+1)</f>
        <v>0.02</v>
      </c>
      <c r="J7" s="7">
        <f t="shared" si="0"/>
        <v>11965000</v>
      </c>
      <c r="K7" s="1" t="str">
        <f t="shared" ca="1" si="1"/>
        <v>86개월</v>
      </c>
      <c r="L7" s="1" t="str" cm="1">
        <f t="array" ref="L7">fn비고(E7,F7)</f>
        <v xml:space="preserve"> </v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INDEX($B$40:$E$42,MATCH($D8,$A$40:$A$42,0),MATCH(YEAR($C8),$B$39:$E$39,1)+1)</f>
        <v>2.8000000000000001E-2</v>
      </c>
      <c r="J8" s="7">
        <f t="shared" si="0"/>
        <v>16635000</v>
      </c>
      <c r="K8" s="1" t="str">
        <f t="shared" ca="1" si="1"/>
        <v>71개월</v>
      </c>
      <c r="L8" s="1" t="str" cm="1">
        <f t="array" ref="L8">fn비고(E8,F8)</f>
        <v xml:space="preserve"> </v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INDEX($B$40:$E$42,MATCH($D9,$A$40:$A$42,0),MATCH(YEAR($C9),$B$39:$E$39,1)+1)</f>
        <v>2.3E-2</v>
      </c>
      <c r="J9" s="7">
        <f t="shared" si="0"/>
        <v>16174000</v>
      </c>
      <c r="K9" s="1" t="str">
        <f t="shared" ca="1" si="1"/>
        <v>94개월</v>
      </c>
      <c r="L9" s="1" t="str" cm="1">
        <f t="array" ref="L9">fn비고(E9,F9)</f>
        <v xml:space="preserve"> </v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INDEX($B$40:$E$42,MATCH($D10,$A$40:$A$42,0),MATCH(YEAR($C10),$B$39:$E$39,1)+1)</f>
        <v>2.3E-2</v>
      </c>
      <c r="J10" s="7">
        <f t="shared" si="0"/>
        <v>1348000</v>
      </c>
      <c r="K10" s="1" t="str">
        <f t="shared" ca="1" si="1"/>
        <v>74개월</v>
      </c>
      <c r="L10" s="1" t="str" cm="1">
        <f t="array" ref="L10">fn비고(E10,F10)</f>
        <v xml:space="preserve"> </v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INDEX($B$40:$E$42,MATCH($D11,$A$40:$A$42,0),MATCH(YEAR($C11),$B$39:$E$39,1)+1)</f>
        <v>2.1999999999999999E-2</v>
      </c>
      <c r="J11" s="7">
        <f t="shared" si="0"/>
        <v>6717000</v>
      </c>
      <c r="K11" s="1" t="str">
        <f t="shared" ca="1" si="1"/>
        <v>116개월</v>
      </c>
      <c r="L11" s="1" t="str" cm="1">
        <f t="array" ref="L11">fn비고(E11,F11)</f>
        <v xml:space="preserve"> </v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INDEX($B$40:$E$42,MATCH($D12,$A$40:$A$42,0),MATCH(YEAR($C12),$B$39:$E$39,1)+1)</f>
        <v>2.9000000000000001E-2</v>
      </c>
      <c r="J12" s="7">
        <f t="shared" si="0"/>
        <v>20853000</v>
      </c>
      <c r="K12" s="1" t="str">
        <f t="shared" ca="1" si="1"/>
        <v>82개월</v>
      </c>
      <c r="L12" s="1" t="str" cm="1">
        <f t="array" ref="L12">fn비고(E12,F12)</f>
        <v xml:space="preserve"> </v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INDEX($B$40:$E$42,MATCH($D13,$A$40:$A$42,0),MATCH(YEAR($C13),$B$39:$E$39,1)+1)</f>
        <v>2.9000000000000001E-2</v>
      </c>
      <c r="J13" s="7">
        <f t="shared" si="0"/>
        <v>10427000</v>
      </c>
      <c r="K13" s="1" t="str">
        <f t="shared" ca="1" si="1"/>
        <v>74개월</v>
      </c>
      <c r="L13" s="1" t="str" cm="1">
        <f t="array" ref="L13">fn비고(E13,F13)</f>
        <v xml:space="preserve"> </v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INDEX($B$40:$E$42,MATCH($D14,$A$40:$A$42,0),MATCH(YEAR($C14),$B$39:$E$39,1)+1)</f>
        <v>2.8000000000000001E-2</v>
      </c>
      <c r="J14" s="7">
        <f t="shared" si="0"/>
        <v>20794000</v>
      </c>
      <c r="K14" s="1" t="str">
        <f t="shared" ca="1" si="1"/>
        <v>62개월</v>
      </c>
      <c r="L14" s="1" t="str" cm="1">
        <f t="array" ref="L14">fn비고(E14,F14)</f>
        <v>15만원 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INDEX($B$40:$E$42,MATCH($D15,$A$40:$A$42,0),MATCH(YEAR($C15),$B$39:$E$39,1)+1)</f>
        <v>2.8000000000000001E-2</v>
      </c>
      <c r="J15" s="7">
        <f t="shared" si="0"/>
        <v>16635000</v>
      </c>
      <c r="K15" s="1" t="str">
        <f t="shared" ca="1" si="1"/>
        <v>110개월</v>
      </c>
      <c r="L15" s="1" t="str" cm="1">
        <f t="array" ref="L15">fn비고(E15,F15)</f>
        <v xml:space="preserve"> </v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INDEX($B$40:$E$42,MATCH($D16,$A$40:$A$42,0),MATCH(YEAR($C16),$B$39:$E$39,1)+1)</f>
        <v>2.1000000000000001E-2</v>
      </c>
      <c r="J16" s="7">
        <f t="shared" si="0"/>
        <v>13364000</v>
      </c>
      <c r="K16" s="1" t="str">
        <f t="shared" ca="1" si="1"/>
        <v>61개월</v>
      </c>
      <c r="L16" s="1" t="str" cm="1">
        <f t="array" ref="L16">fn비고(E16,F16)</f>
        <v xml:space="preserve"> </v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INDEX($B$40:$E$42,MATCH($D17,$A$40:$A$42,0),MATCH(YEAR($C17),$B$39:$E$39,1)+1)</f>
        <v>0.03</v>
      </c>
      <c r="J17" s="7">
        <f t="shared" si="0"/>
        <v>11208000</v>
      </c>
      <c r="K17" s="1" t="str">
        <f t="shared" ca="1" si="1"/>
        <v>102개월</v>
      </c>
      <c r="L17" s="1" t="str" cm="1">
        <f t="array" ref="L17">fn비고(E17,F17)</f>
        <v xml:space="preserve"> </v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INDEX($B$40:$E$42,MATCH($D18,$A$40:$A$42,0),MATCH(YEAR($C18),$B$39:$E$39,1)+1)</f>
        <v>2.1000000000000001E-2</v>
      </c>
      <c r="J18" s="7">
        <f t="shared" si="0"/>
        <v>10691000</v>
      </c>
      <c r="K18" s="1" t="str">
        <f t="shared" ca="1" si="1"/>
        <v>66개월</v>
      </c>
      <c r="L18" s="1" t="str" cm="1">
        <f t="array" ref="L18">fn비고(E18,F18)</f>
        <v xml:space="preserve"> </v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INDEX($B$40:$E$42,MATCH($D19,$A$40:$A$42,0),MATCH(YEAR($C19),$B$39:$E$39,1)+1)</f>
        <v>2.1000000000000001E-2</v>
      </c>
      <c r="J19" s="7">
        <f t="shared" si="0"/>
        <v>6682000</v>
      </c>
      <c r="K19" s="1" t="str">
        <f t="shared" ca="1" si="1"/>
        <v>63개월</v>
      </c>
      <c r="L19" s="1" t="str" cm="1">
        <f t="array" ref="L19">fn비고(E19,F19)</f>
        <v xml:space="preserve"> </v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INDEX($B$40:$E$42,MATCH($D20,$A$40:$A$42,0),MATCH(YEAR($C20),$B$39:$E$39,1)+1)</f>
        <v>2.8000000000000001E-2</v>
      </c>
      <c r="J20" s="7">
        <f t="shared" si="0"/>
        <v>6915000</v>
      </c>
      <c r="K20" s="1" t="str">
        <f t="shared" ca="1" si="1"/>
        <v>69개월</v>
      </c>
      <c r="L20" s="1" t="str" cm="1">
        <f t="array" ref="L20">fn비고(E20,F20)</f>
        <v xml:space="preserve"> </v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INDEX($B$40:$E$42,MATCH($D21,$A$40:$A$42,0),MATCH(YEAR($C21),$B$39:$E$39,1)+1)</f>
        <v>0.02</v>
      </c>
      <c r="J21" s="7">
        <f t="shared" si="0"/>
        <v>19908000</v>
      </c>
      <c r="K21" s="1" t="str">
        <f t="shared" ca="1" si="1"/>
        <v>89개월</v>
      </c>
      <c r="L21" s="1" t="str" cm="1">
        <f t="array" ref="L21">fn비고(E21,F21)</f>
        <v xml:space="preserve"> </v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INDEX($B$40:$E$42,MATCH($D22,$A$40:$A$42,0),MATCH(YEAR($C22),$B$39:$E$39,1)+1)</f>
        <v>2.9000000000000001E-2</v>
      </c>
      <c r="J22" s="7">
        <f t="shared" si="0"/>
        <v>37626000</v>
      </c>
      <c r="K22" s="1" t="str">
        <f t="shared" ca="1" si="1"/>
        <v>76개월</v>
      </c>
      <c r="L22" s="1" t="str" cm="1">
        <f t="array" ref="L22">fn비고(E22,F22)</f>
        <v xml:space="preserve"> </v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INDEX($B$40:$E$42,MATCH($D23,$A$40:$A$42,0),MATCH(YEAR($C23),$B$39:$E$39,1)+1)</f>
        <v>1.4999999999999999E-2</v>
      </c>
      <c r="J23" s="7">
        <f t="shared" si="0"/>
        <v>15546000</v>
      </c>
      <c r="K23" s="1" t="str">
        <f t="shared" ca="1" si="1"/>
        <v>65개월</v>
      </c>
      <c r="L23" s="1" t="str" cm="1">
        <f t="array" ref="L23">fn비고(E23,F23)</f>
        <v xml:space="preserve"> </v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INDEX($B$40:$E$42,MATCH($D24,$A$40:$A$42,0),MATCH(YEAR($C24),$B$39:$E$39,1)+1)</f>
        <v>2.9000000000000001E-2</v>
      </c>
      <c r="J24" s="7">
        <f t="shared" si="0"/>
        <v>20904000</v>
      </c>
      <c r="K24" s="1" t="str">
        <f t="shared" ca="1" si="1"/>
        <v>89개월</v>
      </c>
      <c r="L24" s="1" t="str" cm="1">
        <f t="array" ref="L24">fn비고(E24,F24)</f>
        <v xml:space="preserve"> </v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INDEX($B$40:$E$42,MATCH($D25,$A$40:$A$42,0),MATCH(YEAR($C25),$B$39:$E$39,1)+1)</f>
        <v>0.02</v>
      </c>
      <c r="J25" s="7">
        <f t="shared" si="0"/>
        <v>13295000</v>
      </c>
      <c r="K25" s="1" t="str">
        <f t="shared" ca="1" si="1"/>
        <v>75개월</v>
      </c>
      <c r="L25" s="1" t="str" cm="1">
        <f t="array" ref="L25">fn비고(E25,F25)</f>
        <v xml:space="preserve"> </v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INDEX($B$40:$E$42,MATCH($D26,$A$40:$A$42,0),MATCH(YEAR($C26),$B$39:$E$39,1)+1)</f>
        <v>0.02</v>
      </c>
      <c r="J26" s="7">
        <f t="shared" si="0"/>
        <v>15927000</v>
      </c>
      <c r="K26" s="1" t="str">
        <f t="shared" ca="1" si="1"/>
        <v>82개월</v>
      </c>
      <c r="L26" s="1" t="str" cm="1">
        <f t="array" ref="L26">fn비고(E26,F26)</f>
        <v xml:space="preserve"> </v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INDEX($B$40:$E$42,MATCH($D27,$A$40:$A$42,0),MATCH(YEAR($C27),$B$39:$E$39,1)+1)</f>
        <v>2.1999999999999999E-2</v>
      </c>
      <c r="J27" s="7">
        <f t="shared" si="0"/>
        <v>33584000</v>
      </c>
      <c r="K27" s="1" t="str">
        <f t="shared" ca="1" si="1"/>
        <v>111개월</v>
      </c>
      <c r="L27" s="1" t="str" cm="1">
        <f t="array" ref="L27">fn비고(E27,F27)</f>
        <v>15만원 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INDEX($B$40:$E$42,MATCH($D28,$A$40:$A$42,0),MATCH(YEAR($C28),$B$39:$E$39,1)+1)</f>
        <v>2.1000000000000001E-2</v>
      </c>
      <c r="J28" s="7">
        <f t="shared" si="0"/>
        <v>1335000</v>
      </c>
      <c r="K28" s="1" t="str">
        <f t="shared" ca="1" si="1"/>
        <v>73개월</v>
      </c>
      <c r="L28" s="1" t="str" cm="1">
        <f t="array" ref="L28">fn비고(E28,F28)</f>
        <v xml:space="preserve"> </v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INDEX($B$40:$E$42,MATCH($D29,$A$40:$A$42,0),MATCH(YEAR($C29),$B$39:$E$39,1)+1)</f>
        <v>2.8000000000000001E-2</v>
      </c>
      <c r="J29" s="7">
        <f t="shared" si="0"/>
        <v>34656000</v>
      </c>
      <c r="K29" s="1" t="str">
        <f t="shared" ca="1" si="1"/>
        <v>71개월</v>
      </c>
      <c r="L29" s="1" t="str" cm="1">
        <f t="array" ref="L29">fn비고(E29,F29)</f>
        <v xml:space="preserve"> </v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INDEX($B$40:$E$42,MATCH($D30,$A$40:$A$42,0),MATCH(YEAR($C30),$B$39:$E$39,1)+1)</f>
        <v>2.1000000000000001E-2</v>
      </c>
      <c r="J30" s="7">
        <f t="shared" si="0"/>
        <v>28064000</v>
      </c>
      <c r="K30" s="1" t="str">
        <f t="shared" ca="1" si="1"/>
        <v>65개월</v>
      </c>
      <c r="L30" s="1" t="str" cm="1">
        <f t="array" ref="L30">fn비고(E30,F30)</f>
        <v>15만원 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INDEX($B$40:$E$42,MATCH($D31,$A$40:$A$42,0),MATCH(YEAR($C31),$B$39:$E$39,1)+1)</f>
        <v>0.02</v>
      </c>
      <c r="J31" s="7">
        <f t="shared" si="0"/>
        <v>9291000</v>
      </c>
      <c r="K31" s="1" t="str">
        <f t="shared" ca="1" si="1"/>
        <v>74개월</v>
      </c>
      <c r="L31" s="1" t="str" cm="1">
        <f t="array" ref="L31">fn비고(E31,F31)</f>
        <v xml:space="preserve"> </v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INDEX($B$40:$E$42,MATCH($D32,$A$40:$A$42,0),MATCH(YEAR($C32),$B$39:$E$39,1)+1)</f>
        <v>2.3E-2</v>
      </c>
      <c r="J32" s="7">
        <f t="shared" si="0"/>
        <v>9453000</v>
      </c>
      <c r="K32" s="1" t="str">
        <f t="shared" ca="1" si="1"/>
        <v>96개월</v>
      </c>
      <c r="L32" s="1" t="str" cm="1">
        <f t="array" ref="L32">fn비고(E32,F32)</f>
        <v xml:space="preserve"> </v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INDEX($B$40:$E$42,MATCH($D33,$A$40:$A$42,0),MATCH(YEAR($C33),$B$39:$E$39,1)+1)</f>
        <v>2.1999999999999999E-2</v>
      </c>
      <c r="J33" s="7">
        <f t="shared" si="0"/>
        <v>20114000</v>
      </c>
      <c r="K33" s="1" t="str">
        <f t="shared" ca="1" si="1"/>
        <v>121개월</v>
      </c>
      <c r="L33" s="1" t="str" cm="1">
        <f t="array" ref="L33">fn비고(E33,F33)</f>
        <v xml:space="preserve"> </v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INDEX($B$40:$E$42,MATCH($D34,$A$40:$A$42,0),MATCH(YEAR($C34),$B$39:$E$39,1)+1)</f>
        <v>2.9000000000000001E-2</v>
      </c>
      <c r="J34" s="7">
        <f t="shared" si="0"/>
        <v>20904000</v>
      </c>
      <c r="K34" s="1" t="str">
        <f t="shared" ca="1" si="1"/>
        <v>80개월</v>
      </c>
      <c r="L34" s="1" t="str" cm="1">
        <f t="array" ref="L34">fn비고(E34,F34)</f>
        <v>15만원 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INDEX($B$40:$E$42,MATCH($D35,$A$40:$A$42,0),MATCH(YEAR($C35),$B$39:$E$39,1)+1)</f>
        <v>2.1000000000000001E-2</v>
      </c>
      <c r="J35" s="7">
        <f t="shared" si="0"/>
        <v>6671000</v>
      </c>
      <c r="K35" s="1" t="str">
        <f t="shared" ca="1" si="1"/>
        <v>65개월</v>
      </c>
      <c r="L35" s="1" t="str" cm="1">
        <f t="array" ref="L35">fn비고(E35,F35)</f>
        <v xml:space="preserve"> </v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AVERAGE(IF(($A40=$D$3:$D$35)*($F$3:$F$35&lt;&gt;MAX(($D$3:$D$35=$A40)*$F$3:$F$35)),$F$3:$F$35))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AVERAGE(IF(($A41=$D$3:$D$35)*($F$3:$F$35&lt;&gt;MAX(($D$3:$D$35=$A41)*$F$3:$F$35)),$F$3:$F$35))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AVERAGE(IF(($A42=$D$3:$D$35)*($F$3:$F$35&lt;&gt;MAX(($D$3:$D$35=$A42)*$F$3:$F$35)),$F$3:$F$35))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14" sqref="D14"/>
    </sheetView>
  </sheetViews>
  <sheetFormatPr defaultRowHeight="16.5" x14ac:dyDescent="0.3"/>
  <cols>
    <col min="2" max="2" width="24.875" bestFit="1" customWidth="1"/>
    <col min="3" max="3" width="14.875" bestFit="1" customWidth="1"/>
    <col min="4" max="6" width="11" bestFit="1" customWidth="1"/>
    <col min="7" max="7" width="10.5" bestFit="1" customWidth="1"/>
    <col min="8" max="9" width="9.625" bestFit="1" customWidth="1"/>
    <col min="10" max="10" width="18" bestFit="1" customWidth="1"/>
  </cols>
  <sheetData>
    <row r="2" spans="2:7" x14ac:dyDescent="0.3">
      <c r="B2" s="58" t="s">
        <v>5</v>
      </c>
      <c r="C2" t="s">
        <v>78</v>
      </c>
    </row>
    <row r="4" spans="2:7" x14ac:dyDescent="0.3">
      <c r="D4" s="58" t="s">
        <v>4</v>
      </c>
    </row>
    <row r="5" spans="2:7" x14ac:dyDescent="0.3">
      <c r="B5" s="58" t="s">
        <v>71</v>
      </c>
      <c r="C5" s="58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3">
      <c r="B6" t="s">
        <v>72</v>
      </c>
      <c r="D6" s="59"/>
      <c r="E6" s="59"/>
      <c r="F6" s="59"/>
      <c r="G6" s="59"/>
    </row>
    <row r="7" spans="2:7" x14ac:dyDescent="0.3">
      <c r="C7" t="s">
        <v>74</v>
      </c>
      <c r="D7" s="59">
        <v>143750</v>
      </c>
      <c r="E7" s="59">
        <v>83333.333333333328</v>
      </c>
      <c r="F7" s="59">
        <v>142500</v>
      </c>
      <c r="G7" s="59">
        <v>126818.18181818182</v>
      </c>
    </row>
    <row r="8" spans="2:7" x14ac:dyDescent="0.3">
      <c r="C8" t="s">
        <v>76</v>
      </c>
      <c r="D8" s="60">
        <v>2.9499999999999998E-2</v>
      </c>
      <c r="E8" s="60">
        <v>2.4666666666666667E-2</v>
      </c>
      <c r="F8" s="60">
        <v>2.1250000000000002E-2</v>
      </c>
      <c r="G8" s="60">
        <v>2.518181818181818E-2</v>
      </c>
    </row>
    <row r="9" spans="2:7" x14ac:dyDescent="0.3">
      <c r="B9" t="s">
        <v>73</v>
      </c>
      <c r="D9" s="59"/>
      <c r="E9" s="59"/>
      <c r="F9" s="59"/>
      <c r="G9" s="59"/>
    </row>
    <row r="10" spans="2:7" x14ac:dyDescent="0.3">
      <c r="C10" t="s">
        <v>74</v>
      </c>
      <c r="D10" s="59"/>
      <c r="E10" s="59">
        <v>110000</v>
      </c>
      <c r="F10" s="59">
        <v>166666.66666666666</v>
      </c>
      <c r="G10" s="59">
        <v>138333.33333333334</v>
      </c>
    </row>
    <row r="11" spans="2:7" x14ac:dyDescent="0.3">
      <c r="C11" t="s">
        <v>76</v>
      </c>
      <c r="D11" s="60"/>
      <c r="E11" s="60">
        <v>2.8000000000000001E-2</v>
      </c>
      <c r="F11" s="60">
        <v>0.02</v>
      </c>
      <c r="G11" s="60">
        <v>2.4000000000000004E-2</v>
      </c>
    </row>
    <row r="12" spans="2:7" x14ac:dyDescent="0.3">
      <c r="B12" t="s">
        <v>75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3">
      <c r="B13" t="s">
        <v>77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2.4764705882352939E-2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N27" sqref="N27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H21" sqref="H21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17" sqref="J17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O9" sqref="O9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박유정</cp:lastModifiedBy>
  <dcterms:created xsi:type="dcterms:W3CDTF">2023-08-09T00:13:15Z</dcterms:created>
  <dcterms:modified xsi:type="dcterms:W3CDTF">2026-01-14T01:49:23Z</dcterms:modified>
</cp:coreProperties>
</file>