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win10\Documents\2025_기출문제집_컴활1급실기_학습자료_241206 update\02 최신기출유형\01회\"/>
    </mc:Choice>
  </mc:AlternateContent>
  <xr:revisionPtr revIDLastSave="0" documentId="13_ncr:1_{2797B7FC-BF33-4554-838B-D03A9E8CBC89}" xr6:coauthVersionLast="47" xr6:coauthVersionMax="47" xr10:uidLastSave="{00000000-0000-0000-0000-000000000000}"/>
  <bookViews>
    <workbookView xWindow="-120" yWindow="-120" windowWidth="29040" windowHeight="15840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'기본작업-1'!$A$2:$I$25</definedName>
    <definedName name="_xleta.FV" hidden="1" xlm="1">#NAME?</definedName>
    <definedName name="_xleta.IF" hidden="1" xlm="1">#NAME?</definedName>
    <definedName name="_xlnm.Criteria" localSheetId="0">'기본작업-1'!$A$27:$A$28</definedName>
    <definedName name="_xlnm.Extract" localSheetId="0">'기본작업-1'!$A$30:$I$30</definedName>
    <definedName name="_xlnm.Print_Area" localSheetId="1">'기본작업-2'!$A$2:$I$25,'기본작업-2'!$A$28:$I$38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1" i="3" l="1" a="1"/>
  <c r="F41" i="3" s="1"/>
  <c r="F42" i="3" a="1"/>
  <c r="F42" i="3"/>
  <c r="F40" i="3" a="1"/>
  <c r="F40" i="3" s="1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" i="3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" i="3"/>
  <c r="I3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A28" i="1"/>
  <c r="L4" i="3" a="1"/>
  <c r="L6" i="3" a="1"/>
  <c r="L8" i="3" a="1"/>
  <c r="L10" i="3" a="1"/>
  <c r="L12" i="3" a="1"/>
  <c r="L14" i="3" a="1"/>
  <c r="L16" i="3" a="1"/>
  <c r="L18" i="3" a="1"/>
  <c r="L20" i="3" a="1"/>
  <c r="L22" i="3" a="1"/>
  <c r="L24" i="3" a="1"/>
  <c r="L26" i="3" a="1"/>
  <c r="L28" i="3" a="1"/>
  <c r="L30" i="3" a="1"/>
  <c r="L32" i="3" a="1"/>
  <c r="L34" i="3" a="1"/>
  <c r="L5" i="3" a="1"/>
  <c r="L7" i="3" a="1"/>
  <c r="L9" i="3" a="1"/>
  <c r="L11" i="3" a="1"/>
  <c r="L13" i="3" a="1"/>
  <c r="L15" i="3" a="1"/>
  <c r="L17" i="3" a="1"/>
  <c r="L19" i="3" a="1"/>
  <c r="L21" i="3" a="1"/>
  <c r="L23" i="3" a="1"/>
  <c r="L25" i="3" a="1"/>
  <c r="L27" i="3" a="1"/>
  <c r="L29" i="3" a="1"/>
  <c r="L31" i="3" a="1"/>
  <c r="L33" i="3" a="1"/>
  <c r="L35" i="3" a="1"/>
  <c r="L3" i="3" a="1"/>
  <c r="L35" i="3" l="1"/>
  <c r="L33" i="3"/>
  <c r="L31" i="3"/>
  <c r="L29" i="3"/>
  <c r="L27" i="3"/>
  <c r="L25" i="3"/>
  <c r="L23" i="3"/>
  <c r="L21" i="3"/>
  <c r="L19" i="3"/>
  <c r="L17" i="3"/>
  <c r="L15" i="3"/>
  <c r="L13" i="3"/>
  <c r="L11" i="3"/>
  <c r="L9" i="3"/>
  <c r="L7" i="3"/>
  <c r="L5" i="3"/>
  <c r="L34" i="3"/>
  <c r="L32" i="3"/>
  <c r="L30" i="3"/>
  <c r="L28" i="3"/>
  <c r="L26" i="3"/>
  <c r="L24" i="3"/>
  <c r="L22" i="3"/>
  <c r="L20" i="3"/>
  <c r="L18" i="3"/>
  <c r="L16" i="3"/>
  <c r="L14" i="3"/>
  <c r="L12" i="3"/>
  <c r="L10" i="3"/>
  <c r="L8" i="3"/>
  <c r="L6" i="3"/>
  <c r="L4" i="3"/>
  <c r="L3" i="3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<sst xmlns="http://schemas.openxmlformats.org/spreadsheetml/2006/main" count="936" uniqueCount="68">
  <si>
    <t>[표1]</t>
  </si>
  <si>
    <t>가입자명</t>
  </si>
  <si>
    <t>성별</t>
  </si>
  <si>
    <t>가입년월일</t>
  </si>
  <si>
    <t>상품종류</t>
  </si>
  <si>
    <t>지점명</t>
  </si>
  <si>
    <t>월불입액</t>
  </si>
  <si>
    <t>납입시점</t>
  </si>
  <si>
    <t>연이율</t>
  </si>
  <si>
    <t>만기금액</t>
  </si>
  <si>
    <t>송민규</t>
  </si>
  <si>
    <t>남</t>
  </si>
  <si>
    <t>청약예금</t>
  </si>
  <si>
    <t>명동</t>
  </si>
  <si>
    <t>월초</t>
  </si>
  <si>
    <t>김선재</t>
  </si>
  <si>
    <t>정기적금</t>
  </si>
  <si>
    <t>강남</t>
  </si>
  <si>
    <t>월말</t>
  </si>
  <si>
    <t>이가영</t>
  </si>
  <si>
    <t>여</t>
  </si>
  <si>
    <t>여의도</t>
  </si>
  <si>
    <t>민태희</t>
  </si>
  <si>
    <t>김은창</t>
  </si>
  <si>
    <t>청약저축</t>
  </si>
  <si>
    <t>전호식</t>
  </si>
  <si>
    <t>오현주</t>
  </si>
  <si>
    <t>조애라</t>
  </si>
  <si>
    <t>합정</t>
  </si>
  <si>
    <t>최규현</t>
  </si>
  <si>
    <t>장진구</t>
  </si>
  <si>
    <t>김우석</t>
  </si>
  <si>
    <t>진혜영</t>
  </si>
  <si>
    <t>이윤희</t>
  </si>
  <si>
    <t>정석현</t>
  </si>
  <si>
    <t>함성민</t>
  </si>
  <si>
    <t>선주대</t>
  </si>
  <si>
    <t>우연희</t>
  </si>
  <si>
    <t>문태진</t>
  </si>
  <si>
    <t>이현애</t>
  </si>
  <si>
    <t>김희아</t>
  </si>
  <si>
    <t>조남수</t>
  </si>
  <si>
    <t>원준연</t>
  </si>
  <si>
    <t>정만호</t>
  </si>
  <si>
    <t>[표2]</t>
  </si>
  <si>
    <t>최준태</t>
  </si>
  <si>
    <t>박철진</t>
  </si>
  <si>
    <t>김성진</t>
  </si>
  <si>
    <t>장재현</t>
  </si>
  <si>
    <t>이재현</t>
  </si>
  <si>
    <t>이현정</t>
  </si>
  <si>
    <t>김상태</t>
  </si>
  <si>
    <t>박경희</t>
  </si>
  <si>
    <t>이선호</t>
  </si>
  <si>
    <t>김주석</t>
  </si>
  <si>
    <t>계약기간(월)</t>
  </si>
  <si>
    <t>총납입개월수</t>
  </si>
  <si>
    <t>비고</t>
  </si>
  <si>
    <t>[표2] 연이율</t>
  </si>
  <si>
    <t>평균</t>
  </si>
  <si>
    <t>저축현황</t>
  </si>
  <si>
    <t>(단위:천원)</t>
  </si>
  <si>
    <t>연도</t>
  </si>
  <si>
    <t>상반기</t>
  </si>
  <si>
    <t>하반기</t>
  </si>
  <si>
    <t>가입일</t>
  </si>
  <si>
    <t>무이자</t>
  </si>
  <si>
    <t>조건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</si>
</sst>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&quot;₩&quot;#,##0"/>
    <numFmt numFmtId="178" formatCode="General&quot;년 이상&quot;"/>
    <numFmt numFmtId="179" formatCode="General&quot;년 미만&quot;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0" borderId="1" xfId="2" applyNumberFormat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78" fontId="0" fillId="2" borderId="3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79" fontId="0" fillId="2" borderId="6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42" fontId="0" fillId="0" borderId="6" xfId="2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3" borderId="1" xfId="0" applyNumberFormat="1" applyFill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6" fontId="0" fillId="0" borderId="0" xfId="0" applyNumberFormat="1">
      <alignment vertical="center"/>
    </xf>
  </cellXfs>
  <cellStyles count="3">
    <cellStyle name="쉼표 [0]" xfId="1" builtinId="6"/>
    <cellStyle name="통화 [0]" xfId="2" builtinId="7"/>
    <cellStyle name="표준" xfId="0" builtinId="0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06/relationships/vbaProject" Target="vbaProject.bin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'기타작업-1'!$D$4</c:f>
              <c:strCache>
                <c:ptCount val="1"/>
                <c:pt idx="0">
                  <c:v>하반기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'기타작업-1'!$B$5:$B$7</c:f>
              <c:strCache>
                <c:ptCount val="3"/>
                <c:pt idx="0">
                  <c:v>정기적금</c:v>
                </c:pt>
                <c:pt idx="1">
                  <c:v>청약저축</c:v>
                </c:pt>
                <c:pt idx="2">
                  <c:v>청약예금</c:v>
                </c:pt>
              </c:strCache>
            </c:strRef>
          </c:cat>
          <c:val>
            <c:numRef>
              <c:f>'기타작업-1'!$D$5:$D$7</c:f>
              <c:numCache>
                <c:formatCode>_(* #,##0_);_(* \(#,##0\);_(* "-"_);_(@_)</c:formatCode>
                <c:ptCount val="3"/>
                <c:pt idx="0">
                  <c:v>29000</c:v>
                </c:pt>
                <c:pt idx="1">
                  <c:v>26000</c:v>
                </c:pt>
                <c:pt idx="2">
                  <c:v>22000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3-4EA4-8467-917AE6820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1065120"/>
        <c:axId val="2011071360"/>
      </c:barChart>
      <c:catAx>
        <c:axId val="2011065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71360"/>
        <c:crosses val="autoZero"/>
        <c:auto val="1"/>
        <c:lblAlgn val="ctr"/>
        <c:lblOffset val="100"/>
        <c:noMultiLvlLbl val="0"/>
      </c:catAx>
      <c:valAx>
        <c:axId val="2011071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65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9524</xdr:rowOff>
    </xdr:from>
    <xdr:to>
      <xdr:col>6</xdr:col>
      <xdr:colOff>685799</xdr:colOff>
      <xdr:row>21</xdr:row>
      <xdr:rowOff>209549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91693482-DD29-468D-A7FF-89A7948E32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142875</xdr:colOff>
          <xdr:row>0</xdr:row>
          <xdr:rowOff>76200</xdr:rowOff>
        </xdr:from>
        <xdr:to>
          <xdr:col>8</xdr:col>
          <xdr:colOff>733425</xdr:colOff>
          <xdr:row>1</xdr:row>
          <xdr:rowOff>152400</xdr:rowOff>
        </xdr:to>
        <xdr:sp macro="" textlink="">
          <xdr:nvSpPr>
            <xdr:cNvPr id="8193" name="cmd가입자검색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I37"/>
  <sheetViews>
    <sheetView workbookViewId="0">
      <selection activeCell="C5" sqref="C5"/>
    </sheetView>
  </sheetViews>
  <sheetFormatPr defaultRowHeight="16.5" x14ac:dyDescent="0.3"/>
  <cols>
    <col min="3" max="3" width="12.875" customWidth="1"/>
    <col min="5" max="5" width="7.125" bestFit="1" customWidth="1"/>
    <col min="6" max="6" width="10.5" bestFit="1" customWidth="1"/>
    <col min="9" max="9" width="15.25" bestFit="1" customWidth="1"/>
  </cols>
  <sheetData>
    <row r="1" spans="1:9" x14ac:dyDescent="0.3">
      <c r="A1" t="s">
        <v>0</v>
      </c>
    </row>
    <row r="2" spans="1:9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3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3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3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3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3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3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3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3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3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3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3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3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3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3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3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3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3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3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3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3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3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3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3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3">
      <c r="A27" s="23" t="s">
        <v>67</v>
      </c>
    </row>
    <row r="28" spans="1:9" x14ac:dyDescent="0.3">
      <c r="A28" t="b">
        <f>OR(AND(LEFT(D3,2)="청약",B3="여"),AND(E3="여의도",F3&gt;=150000))</f>
        <v>0</v>
      </c>
    </row>
    <row r="30" spans="1:9" x14ac:dyDescent="0.3">
      <c r="A30" s="1" t="s">
        <v>1</v>
      </c>
      <c r="B30" s="1" t="s">
        <v>2</v>
      </c>
      <c r="C30" s="1" t="s">
        <v>3</v>
      </c>
      <c r="D30" s="1" t="s">
        <v>4</v>
      </c>
      <c r="E30" s="1" t="s">
        <v>5</v>
      </c>
      <c r="F30" s="1" t="s">
        <v>6</v>
      </c>
      <c r="G30" s="1" t="s">
        <v>7</v>
      </c>
      <c r="H30" s="1" t="s">
        <v>8</v>
      </c>
      <c r="I30" s="1" t="s">
        <v>9</v>
      </c>
    </row>
    <row r="31" spans="1:9" x14ac:dyDescent="0.3">
      <c r="A31" s="1" t="s">
        <v>22</v>
      </c>
      <c r="B31" s="1" t="s">
        <v>20</v>
      </c>
      <c r="C31" s="2">
        <v>43330</v>
      </c>
      <c r="D31" s="1" t="s">
        <v>12</v>
      </c>
      <c r="E31" s="1" t="s">
        <v>21</v>
      </c>
      <c r="F31" s="3">
        <v>80000</v>
      </c>
      <c r="G31" s="1" t="s">
        <v>14</v>
      </c>
      <c r="H31" s="4">
        <v>2.9000000000000001E-2</v>
      </c>
      <c r="I31" s="5">
        <v>11149000</v>
      </c>
    </row>
    <row r="32" spans="1:9" x14ac:dyDescent="0.3">
      <c r="A32" s="1" t="s">
        <v>29</v>
      </c>
      <c r="B32" s="1" t="s">
        <v>11</v>
      </c>
      <c r="C32" s="2">
        <v>43798</v>
      </c>
      <c r="D32" s="1" t="s">
        <v>16</v>
      </c>
      <c r="E32" s="1" t="s">
        <v>21</v>
      </c>
      <c r="F32" s="3">
        <v>250000</v>
      </c>
      <c r="G32" s="1" t="s">
        <v>14</v>
      </c>
      <c r="H32" s="4">
        <v>0.02</v>
      </c>
      <c r="I32" s="5">
        <v>33236000</v>
      </c>
    </row>
    <row r="33" spans="1:9" x14ac:dyDescent="0.3">
      <c r="A33" s="1" t="s">
        <v>32</v>
      </c>
      <c r="B33" s="1" t="s">
        <v>20</v>
      </c>
      <c r="C33" s="2">
        <v>44191</v>
      </c>
      <c r="D33" s="1" t="s">
        <v>24</v>
      </c>
      <c r="E33" s="1" t="s">
        <v>13</v>
      </c>
      <c r="F33" s="3">
        <v>100000</v>
      </c>
      <c r="G33" s="1" t="s">
        <v>14</v>
      </c>
      <c r="H33" s="4">
        <v>2.8000000000000001E-2</v>
      </c>
      <c r="I33" s="5">
        <v>13863000</v>
      </c>
    </row>
    <row r="34" spans="1:9" x14ac:dyDescent="0.3">
      <c r="A34" s="1" t="s">
        <v>33</v>
      </c>
      <c r="B34" s="1" t="s">
        <v>20</v>
      </c>
      <c r="C34" s="2">
        <v>43963</v>
      </c>
      <c r="D34" s="1" t="s">
        <v>12</v>
      </c>
      <c r="E34" s="1" t="s">
        <v>28</v>
      </c>
      <c r="F34" s="3">
        <v>50000</v>
      </c>
      <c r="G34" s="1" t="s">
        <v>18</v>
      </c>
      <c r="H34" s="4">
        <v>0.03</v>
      </c>
      <c r="I34" s="5">
        <v>6988000</v>
      </c>
    </row>
    <row r="35" spans="1:9" x14ac:dyDescent="0.3">
      <c r="A35" s="1" t="s">
        <v>37</v>
      </c>
      <c r="B35" s="1" t="s">
        <v>20</v>
      </c>
      <c r="C35" s="2">
        <v>43809</v>
      </c>
      <c r="D35" s="1" t="s">
        <v>24</v>
      </c>
      <c r="E35" s="1" t="s">
        <v>17</v>
      </c>
      <c r="F35" s="3">
        <v>10000</v>
      </c>
      <c r="G35" s="1" t="s">
        <v>18</v>
      </c>
      <c r="H35" s="4">
        <v>2.3E-2</v>
      </c>
      <c r="I35" s="5">
        <v>1348000</v>
      </c>
    </row>
    <row r="36" spans="1:9" x14ac:dyDescent="0.3">
      <c r="A36" s="1" t="s">
        <v>39</v>
      </c>
      <c r="B36" s="1" t="s">
        <v>20</v>
      </c>
      <c r="C36" s="2">
        <v>43887</v>
      </c>
      <c r="D36" s="1" t="s">
        <v>12</v>
      </c>
      <c r="E36" s="1" t="s">
        <v>28</v>
      </c>
      <c r="F36" s="3">
        <v>250000</v>
      </c>
      <c r="G36" s="1" t="s">
        <v>14</v>
      </c>
      <c r="H36" s="4">
        <v>2.8000000000000001E-2</v>
      </c>
      <c r="I36" s="5">
        <v>34656000</v>
      </c>
    </row>
    <row r="37" spans="1:9" x14ac:dyDescent="0.3">
      <c r="A37" s="1" t="s">
        <v>40</v>
      </c>
      <c r="B37" s="1" t="s">
        <v>20</v>
      </c>
      <c r="C37" s="2">
        <v>44066</v>
      </c>
      <c r="D37" s="1" t="s">
        <v>24</v>
      </c>
      <c r="E37" s="1" t="s">
        <v>21</v>
      </c>
      <c r="F37" s="3">
        <v>210000</v>
      </c>
      <c r="G37" s="1" t="s">
        <v>14</v>
      </c>
      <c r="H37" s="4">
        <v>2.8000000000000001E-2</v>
      </c>
      <c r="I37" s="5">
        <v>29111000</v>
      </c>
    </row>
  </sheetData>
  <phoneticPr fontId="1" type="noConversion"/>
  <conditionalFormatting sqref="A3:I25">
    <cfRule type="expression" dxfId="0" priority="1">
      <formula>AND(MOD(MONTH($C3),2)=1, $C3&gt;=DATE(2019,1,1))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>
    <pageSetUpPr fitToPage="1"/>
  </sheetPr>
  <dimension ref="A1:I38"/>
  <sheetViews>
    <sheetView workbookViewId="0">
      <selection activeCell="L11" sqref="L11"/>
    </sheetView>
  </sheetViews>
  <sheetFormatPr defaultRowHeight="16.5" x14ac:dyDescent="0.3"/>
  <cols>
    <col min="3" max="3" width="11.125" bestFit="1" customWidth="1"/>
    <col min="6" max="6" width="9.375" bestFit="1" customWidth="1"/>
    <col min="9" max="9" width="13.5" bestFit="1" customWidth="1"/>
  </cols>
  <sheetData>
    <row r="1" spans="1:9" x14ac:dyDescent="0.3">
      <c r="A1" t="s">
        <v>0</v>
      </c>
    </row>
    <row r="2" spans="1:9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3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3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3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3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3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3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3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3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3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3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3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3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3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3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3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3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3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3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3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3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3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3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3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3">
      <c r="A27" t="s">
        <v>44</v>
      </c>
    </row>
    <row r="28" spans="1:9" x14ac:dyDescent="0.3">
      <c r="A28" s="1" t="s">
        <v>1</v>
      </c>
      <c r="B28" s="1" t="s">
        <v>2</v>
      </c>
      <c r="C28" s="1" t="s">
        <v>3</v>
      </c>
      <c r="D28" s="1" t="s">
        <v>4</v>
      </c>
      <c r="E28" s="1" t="s">
        <v>5</v>
      </c>
      <c r="F28" s="1" t="s">
        <v>6</v>
      </c>
      <c r="G28" s="1" t="s">
        <v>7</v>
      </c>
      <c r="H28" s="1" t="s">
        <v>8</v>
      </c>
      <c r="I28" s="1" t="s">
        <v>9</v>
      </c>
    </row>
    <row r="29" spans="1:9" x14ac:dyDescent="0.3">
      <c r="A29" s="1" t="s">
        <v>45</v>
      </c>
      <c r="B29" s="1" t="s">
        <v>11</v>
      </c>
      <c r="C29" s="2">
        <v>43365</v>
      </c>
      <c r="D29" s="1" t="s">
        <v>16</v>
      </c>
      <c r="E29" s="1" t="s">
        <v>17</v>
      </c>
      <c r="F29" s="3">
        <v>150000</v>
      </c>
      <c r="G29" s="1" t="s">
        <v>18</v>
      </c>
      <c r="H29" s="4">
        <v>0.02</v>
      </c>
      <c r="I29" s="5">
        <v>19908000</v>
      </c>
    </row>
    <row r="30" spans="1:9" x14ac:dyDescent="0.3">
      <c r="A30" s="1" t="s">
        <v>46</v>
      </c>
      <c r="B30" s="1" t="s">
        <v>11</v>
      </c>
      <c r="C30" s="2">
        <v>43751</v>
      </c>
      <c r="D30" s="1" t="s">
        <v>12</v>
      </c>
      <c r="E30" s="1" t="s">
        <v>17</v>
      </c>
      <c r="F30" s="3">
        <v>270000</v>
      </c>
      <c r="G30" s="1" t="s">
        <v>14</v>
      </c>
      <c r="H30" s="4">
        <v>0.03</v>
      </c>
      <c r="I30" s="5">
        <v>37825000</v>
      </c>
    </row>
    <row r="31" spans="1:9" x14ac:dyDescent="0.3">
      <c r="A31" s="1" t="s">
        <v>47</v>
      </c>
      <c r="B31" s="1" t="s">
        <v>11</v>
      </c>
      <c r="C31" s="2">
        <v>44060</v>
      </c>
      <c r="D31" s="1" t="s">
        <v>16</v>
      </c>
      <c r="E31" s="1" t="s">
        <v>13</v>
      </c>
      <c r="F31" s="3">
        <v>120000</v>
      </c>
      <c r="G31" s="1" t="s">
        <v>14</v>
      </c>
      <c r="H31" s="4">
        <v>2.1999999999999999E-2</v>
      </c>
      <c r="I31" s="5">
        <v>16120000</v>
      </c>
    </row>
    <row r="32" spans="1:9" x14ac:dyDescent="0.3">
      <c r="A32" s="1" t="s">
        <v>48</v>
      </c>
      <c r="B32" s="1" t="s">
        <v>11</v>
      </c>
      <c r="C32" s="2">
        <v>43350</v>
      </c>
      <c r="D32" s="1" t="s">
        <v>12</v>
      </c>
      <c r="E32" s="1" t="s">
        <v>28</v>
      </c>
      <c r="F32" s="3">
        <v>150000</v>
      </c>
      <c r="G32" s="1" t="s">
        <v>14</v>
      </c>
      <c r="H32" s="4">
        <v>3.5999999999999997E-2</v>
      </c>
      <c r="I32" s="5">
        <v>21693000</v>
      </c>
    </row>
    <row r="33" spans="1:9" x14ac:dyDescent="0.3">
      <c r="A33" s="1" t="s">
        <v>49</v>
      </c>
      <c r="B33" s="1" t="s">
        <v>11</v>
      </c>
      <c r="C33" s="2">
        <v>43209</v>
      </c>
      <c r="D33" s="1" t="s">
        <v>24</v>
      </c>
      <c r="E33" s="1" t="s">
        <v>17</v>
      </c>
      <c r="F33" s="3">
        <v>120000</v>
      </c>
      <c r="G33" s="1" t="s">
        <v>18</v>
      </c>
      <c r="H33" s="4">
        <v>2.3E-2</v>
      </c>
      <c r="I33" s="5">
        <v>16174000</v>
      </c>
    </row>
    <row r="34" spans="1:9" x14ac:dyDescent="0.3">
      <c r="A34" s="1" t="s">
        <v>50</v>
      </c>
      <c r="B34" s="1" t="s">
        <v>20</v>
      </c>
      <c r="C34" s="2">
        <v>44042</v>
      </c>
      <c r="D34" s="1" t="s">
        <v>24</v>
      </c>
      <c r="E34" s="1" t="s">
        <v>13</v>
      </c>
      <c r="F34" s="3">
        <v>80000</v>
      </c>
      <c r="G34" s="1" t="s">
        <v>14</v>
      </c>
      <c r="H34" s="4">
        <v>2.1000000000000001E-2</v>
      </c>
      <c r="I34" s="5">
        <v>10691000</v>
      </c>
    </row>
    <row r="35" spans="1:9" x14ac:dyDescent="0.3">
      <c r="A35" s="1" t="s">
        <v>51</v>
      </c>
      <c r="B35" s="1" t="s">
        <v>11</v>
      </c>
      <c r="C35" s="2">
        <v>44164</v>
      </c>
      <c r="D35" s="1" t="s">
        <v>12</v>
      </c>
      <c r="E35" s="1" t="s">
        <v>13</v>
      </c>
      <c r="F35" s="3">
        <v>150000</v>
      </c>
      <c r="G35" s="1" t="s">
        <v>14</v>
      </c>
      <c r="H35" s="4">
        <v>2.8000000000000001E-2</v>
      </c>
      <c r="I35" s="5">
        <v>20794000</v>
      </c>
    </row>
    <row r="36" spans="1:9" x14ac:dyDescent="0.3">
      <c r="A36" s="1" t="s">
        <v>52</v>
      </c>
      <c r="B36" s="1" t="s">
        <v>20</v>
      </c>
      <c r="C36" s="2">
        <v>43443</v>
      </c>
      <c r="D36" s="1" t="s">
        <v>16</v>
      </c>
      <c r="E36" s="1" t="s">
        <v>21</v>
      </c>
      <c r="F36" s="3">
        <v>250000</v>
      </c>
      <c r="G36" s="1" t="s">
        <v>14</v>
      </c>
      <c r="H36" s="4">
        <v>2.5000000000000001E-2</v>
      </c>
      <c r="I36" s="5">
        <v>34114000</v>
      </c>
    </row>
    <row r="37" spans="1:9" x14ac:dyDescent="0.3">
      <c r="A37" s="1" t="s">
        <v>53</v>
      </c>
      <c r="B37" s="1" t="s">
        <v>11</v>
      </c>
      <c r="C37" s="2">
        <v>43635</v>
      </c>
      <c r="D37" s="1" t="s">
        <v>12</v>
      </c>
      <c r="E37" s="1" t="s">
        <v>13</v>
      </c>
      <c r="F37" s="3">
        <v>150000</v>
      </c>
      <c r="G37" s="1" t="s">
        <v>14</v>
      </c>
      <c r="H37" s="4">
        <v>2.9000000000000001E-2</v>
      </c>
      <c r="I37" s="5">
        <v>20904000</v>
      </c>
    </row>
    <row r="38" spans="1:9" x14ac:dyDescent="0.3">
      <c r="A38" s="1" t="s">
        <v>54</v>
      </c>
      <c r="B38" s="1" t="s">
        <v>11</v>
      </c>
      <c r="C38" s="2">
        <v>44124</v>
      </c>
      <c r="D38" s="1" t="s">
        <v>24</v>
      </c>
      <c r="E38" s="1" t="s">
        <v>28</v>
      </c>
      <c r="F38" s="3">
        <v>50000</v>
      </c>
      <c r="G38" s="1" t="s">
        <v>14</v>
      </c>
      <c r="H38" s="4">
        <v>2.8000000000000001E-2</v>
      </c>
      <c r="I38" s="5">
        <v>6932000</v>
      </c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scale="87" orientation="portrait" r:id="rId1"/>
  <headerFooter differentOddEven="1">
    <oddHeader>&amp;L&amp;P페이지</oddHeader>
    <evenHeader>&amp;R&amp;P페이지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O42"/>
  <sheetViews>
    <sheetView tabSelected="1" topLeftCell="A13" workbookViewId="0">
      <selection activeCell="F40" sqref="F40:F42"/>
    </sheetView>
  </sheetViews>
  <sheetFormatPr defaultRowHeight="16.5" x14ac:dyDescent="0.3"/>
  <cols>
    <col min="2" max="5" width="11.875" bestFit="1" customWidth="1"/>
    <col min="6" max="6" width="10.875" bestFit="1" customWidth="1"/>
    <col min="7" max="7" width="12.375" bestFit="1" customWidth="1"/>
    <col min="10" max="10" width="13.5" bestFit="1" customWidth="1"/>
    <col min="11" max="11" width="13" bestFit="1" customWidth="1"/>
    <col min="12" max="12" width="23.75" customWidth="1"/>
    <col min="15" max="15" width="11.75" bestFit="1" customWidth="1"/>
  </cols>
  <sheetData>
    <row r="1" spans="1:15" x14ac:dyDescent="0.3">
      <c r="A1" t="s">
        <v>0</v>
      </c>
    </row>
    <row r="2" spans="1:15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55</v>
      </c>
      <c r="H2" s="1" t="s">
        <v>7</v>
      </c>
      <c r="I2" s="6" t="s">
        <v>8</v>
      </c>
      <c r="J2" s="6" t="s">
        <v>9</v>
      </c>
      <c r="K2" s="6" t="s">
        <v>56</v>
      </c>
      <c r="L2" s="6" t="s">
        <v>57</v>
      </c>
    </row>
    <row r="3" spans="1:15" x14ac:dyDescent="0.3">
      <c r="A3" s="1" t="s">
        <v>31</v>
      </c>
      <c r="B3" s="1" t="s">
        <v>11</v>
      </c>
      <c r="C3" s="2">
        <v>43800</v>
      </c>
      <c r="D3" s="1" t="s">
        <v>16</v>
      </c>
      <c r="E3" s="1" t="s">
        <v>28</v>
      </c>
      <c r="F3" s="3">
        <v>120000</v>
      </c>
      <c r="G3" s="1">
        <v>120</v>
      </c>
      <c r="H3" s="1" t="s">
        <v>18</v>
      </c>
      <c r="I3" s="4">
        <f>INDEX($B$40:$E$42,MATCH(D3,$A$40:$A$42,0),MATCH(YEAR($C3),$B$38:$E$38,1))</f>
        <v>0.02</v>
      </c>
      <c r="J3" s="7">
        <f>ROUNDUP(FV(I3/12,G3,-F3,,IF(H3="월초",1,0)),-3)</f>
        <v>15927000</v>
      </c>
      <c r="K3" s="1" t="str">
        <f ca="1">TEXT(QUOTIENT(_xlfn.DAYS(TODAY(),C3),30),"00개월")</f>
        <v>72개월</v>
      </c>
      <c r="L3" s="1" t="str" cm="1">
        <f t="array" ref="L3">fn비고(E3,F3)</f>
        <v/>
      </c>
    </row>
    <row r="4" spans="1:15" x14ac:dyDescent="0.3">
      <c r="A4" s="1" t="s">
        <v>52</v>
      </c>
      <c r="B4" s="1" t="s">
        <v>20</v>
      </c>
      <c r="C4" s="2">
        <v>42713</v>
      </c>
      <c r="D4" s="1" t="s">
        <v>16</v>
      </c>
      <c r="E4" s="1" t="s">
        <v>21</v>
      </c>
      <c r="F4" s="3">
        <v>250000</v>
      </c>
      <c r="G4" s="1">
        <v>120</v>
      </c>
      <c r="H4" s="1" t="s">
        <v>14</v>
      </c>
      <c r="I4" s="4">
        <f t="shared" ref="I4:I35" si="0">INDEX($B$40:$E$42,MATCH(D4,$A$40:$A$42,0),MATCH(YEAR($C4),$B$38:$E$38,1))</f>
        <v>2.1999999999999999E-2</v>
      </c>
      <c r="J4" s="7">
        <f t="shared" ref="J4:J35" si="1">ROUNDUP(FV(I4/12,G4,-F4,,IF(H4="월초",1,0)),-3)</f>
        <v>33584000</v>
      </c>
      <c r="K4" s="1" t="str">
        <f t="shared" ref="K4:K35" ca="1" si="2">TEXT(QUOTIENT(_xlfn.DAYS(TODAY(),C4),30),"00개월")</f>
        <v>108개월</v>
      </c>
      <c r="L4" s="1" t="str" cm="1">
        <f t="array" ref="L4">fn비고(E4,F4)</f>
        <v>15만원이상-여의도250,000</v>
      </c>
    </row>
    <row r="5" spans="1:15" x14ac:dyDescent="0.3">
      <c r="A5" s="1" t="s">
        <v>36</v>
      </c>
      <c r="B5" s="1" t="s">
        <v>11</v>
      </c>
      <c r="C5" s="2">
        <v>43572</v>
      </c>
      <c r="D5" s="1" t="s">
        <v>16</v>
      </c>
      <c r="E5" s="1" t="s">
        <v>17</v>
      </c>
      <c r="F5" s="3">
        <v>120000</v>
      </c>
      <c r="G5" s="1">
        <v>120</v>
      </c>
      <c r="H5" s="1" t="s">
        <v>18</v>
      </c>
      <c r="I5" s="4">
        <f t="shared" si="0"/>
        <v>0.02</v>
      </c>
      <c r="J5" s="7">
        <f t="shared" si="1"/>
        <v>15927000</v>
      </c>
      <c r="K5" s="1" t="str">
        <f t="shared" ca="1" si="2"/>
        <v>80개월</v>
      </c>
      <c r="L5" s="1" t="str" cm="1">
        <f t="array" ref="L5">fn비고(E5,F5)</f>
        <v/>
      </c>
    </row>
    <row r="6" spans="1:15" x14ac:dyDescent="0.3">
      <c r="A6" s="1" t="s">
        <v>23</v>
      </c>
      <c r="B6" s="1" t="s">
        <v>11</v>
      </c>
      <c r="C6" s="2">
        <v>43734</v>
      </c>
      <c r="D6" s="1" t="s">
        <v>24</v>
      </c>
      <c r="E6" s="1" t="s">
        <v>13</v>
      </c>
      <c r="F6" s="3">
        <v>100000</v>
      </c>
      <c r="G6" s="1">
        <v>120</v>
      </c>
      <c r="H6" s="1" t="s">
        <v>14</v>
      </c>
      <c r="I6" s="4">
        <f t="shared" si="0"/>
        <v>2.3E-2</v>
      </c>
      <c r="J6" s="7">
        <f t="shared" si="1"/>
        <v>13504000</v>
      </c>
      <c r="K6" s="1" t="str">
        <f t="shared" ca="1" si="2"/>
        <v>74개월</v>
      </c>
      <c r="L6" s="1" t="str" cm="1">
        <f t="array" ref="L6">fn비고(E6,F6)</f>
        <v/>
      </c>
    </row>
    <row r="7" spans="1:15" x14ac:dyDescent="0.3">
      <c r="A7" s="1" t="s">
        <v>25</v>
      </c>
      <c r="B7" s="1" t="s">
        <v>11</v>
      </c>
      <c r="C7" s="2">
        <v>43456</v>
      </c>
      <c r="D7" s="1" t="s">
        <v>16</v>
      </c>
      <c r="E7" s="1" t="s">
        <v>13</v>
      </c>
      <c r="F7" s="3">
        <v>90000</v>
      </c>
      <c r="G7" s="1">
        <v>120</v>
      </c>
      <c r="H7" s="1" t="s">
        <v>14</v>
      </c>
      <c r="I7" s="4">
        <f t="shared" si="0"/>
        <v>0.02</v>
      </c>
      <c r="J7" s="7">
        <f t="shared" si="1"/>
        <v>11965000</v>
      </c>
      <c r="K7" s="1" t="str">
        <f t="shared" ca="1" si="2"/>
        <v>84개월</v>
      </c>
      <c r="L7" s="1" t="str" cm="1">
        <f t="array" ref="L7">fn비고(E7,F7)</f>
        <v/>
      </c>
    </row>
    <row r="8" spans="1:15" x14ac:dyDescent="0.3">
      <c r="A8" s="1" t="s">
        <v>10</v>
      </c>
      <c r="B8" s="1" t="s">
        <v>11</v>
      </c>
      <c r="C8" s="2">
        <v>43894</v>
      </c>
      <c r="D8" s="1" t="s">
        <v>12</v>
      </c>
      <c r="E8" s="1" t="s">
        <v>13</v>
      </c>
      <c r="F8" s="3">
        <v>120000</v>
      </c>
      <c r="G8" s="1">
        <v>120</v>
      </c>
      <c r="H8" s="1" t="s">
        <v>14</v>
      </c>
      <c r="I8" s="4">
        <f t="shared" si="0"/>
        <v>2.8000000000000001E-2</v>
      </c>
      <c r="J8" s="7">
        <f t="shared" si="1"/>
        <v>16635000</v>
      </c>
      <c r="K8" s="1" t="str">
        <f t="shared" ca="1" si="2"/>
        <v>69개월</v>
      </c>
      <c r="L8" s="1" t="str" cm="1">
        <f t="array" ref="L8">fn비고(E8,F8)</f>
        <v/>
      </c>
    </row>
    <row r="9" spans="1:15" x14ac:dyDescent="0.3">
      <c r="A9" s="1" t="s">
        <v>49</v>
      </c>
      <c r="B9" s="1" t="s">
        <v>11</v>
      </c>
      <c r="C9" s="2">
        <v>43209</v>
      </c>
      <c r="D9" s="1" t="s">
        <v>24</v>
      </c>
      <c r="E9" s="1" t="s">
        <v>17</v>
      </c>
      <c r="F9" s="3">
        <v>120000</v>
      </c>
      <c r="G9" s="1">
        <v>120</v>
      </c>
      <c r="H9" s="1" t="s">
        <v>18</v>
      </c>
      <c r="I9" s="4">
        <f t="shared" si="0"/>
        <v>2.3E-2</v>
      </c>
      <c r="J9" s="7">
        <f t="shared" si="1"/>
        <v>16174000</v>
      </c>
      <c r="K9" s="1" t="str">
        <f t="shared" ca="1" si="2"/>
        <v>92개월</v>
      </c>
      <c r="L9" s="1" t="str" cm="1">
        <f t="array" ref="L9">fn비고(E9,F9)</f>
        <v/>
      </c>
    </row>
    <row r="10" spans="1:15" x14ac:dyDescent="0.3">
      <c r="A10" s="1" t="s">
        <v>37</v>
      </c>
      <c r="B10" s="1" t="s">
        <v>20</v>
      </c>
      <c r="C10" s="2">
        <v>43809</v>
      </c>
      <c r="D10" s="1" t="s">
        <v>24</v>
      </c>
      <c r="E10" s="1" t="s">
        <v>17</v>
      </c>
      <c r="F10" s="3">
        <v>10000</v>
      </c>
      <c r="G10" s="1">
        <v>120</v>
      </c>
      <c r="H10" s="1" t="s">
        <v>18</v>
      </c>
      <c r="I10" s="4">
        <f t="shared" si="0"/>
        <v>2.3E-2</v>
      </c>
      <c r="J10" s="7">
        <f t="shared" si="1"/>
        <v>1348000</v>
      </c>
      <c r="K10" s="1" t="str">
        <f t="shared" ca="1" si="2"/>
        <v>72개월</v>
      </c>
      <c r="L10" s="1" t="str" cm="1">
        <f t="array" ref="L10">fn비고(E10,F10)</f>
        <v/>
      </c>
    </row>
    <row r="11" spans="1:15" x14ac:dyDescent="0.3">
      <c r="A11" s="1" t="s">
        <v>19</v>
      </c>
      <c r="B11" s="1" t="s">
        <v>20</v>
      </c>
      <c r="C11" s="2">
        <v>42552</v>
      </c>
      <c r="D11" s="1" t="s">
        <v>16</v>
      </c>
      <c r="E11" s="1" t="s">
        <v>21</v>
      </c>
      <c r="F11" s="3">
        <v>50000</v>
      </c>
      <c r="G11" s="1">
        <v>120</v>
      </c>
      <c r="H11" s="1" t="s">
        <v>14</v>
      </c>
      <c r="I11" s="4">
        <f t="shared" si="0"/>
        <v>2.1999999999999999E-2</v>
      </c>
      <c r="J11" s="7">
        <f t="shared" si="1"/>
        <v>6717000</v>
      </c>
      <c r="K11" s="1" t="str">
        <f t="shared" ca="1" si="2"/>
        <v>114개월</v>
      </c>
      <c r="L11" s="1" t="str" cm="1">
        <f t="array" ref="L11">fn비고(E11,F11)</f>
        <v/>
      </c>
    </row>
    <row r="12" spans="1:15" x14ac:dyDescent="0.3">
      <c r="A12" s="1" t="s">
        <v>34</v>
      </c>
      <c r="B12" s="1" t="s">
        <v>11</v>
      </c>
      <c r="C12" s="2">
        <v>43565</v>
      </c>
      <c r="D12" s="1" t="s">
        <v>12</v>
      </c>
      <c r="E12" s="1" t="s">
        <v>17</v>
      </c>
      <c r="F12" s="3">
        <v>150000</v>
      </c>
      <c r="G12" s="1">
        <v>120</v>
      </c>
      <c r="H12" s="1" t="s">
        <v>18</v>
      </c>
      <c r="I12" s="4">
        <f t="shared" si="0"/>
        <v>2.9000000000000001E-2</v>
      </c>
      <c r="J12" s="7">
        <f t="shared" si="1"/>
        <v>20853000</v>
      </c>
      <c r="K12" s="1" t="str">
        <f t="shared" ca="1" si="2"/>
        <v>80개월</v>
      </c>
      <c r="L12" s="1" t="str" cm="1">
        <f t="array" ref="L12">fn비고(E12,F12)</f>
        <v/>
      </c>
    </row>
    <row r="13" spans="1:15" x14ac:dyDescent="0.3">
      <c r="A13" s="1" t="s">
        <v>35</v>
      </c>
      <c r="B13" s="1" t="s">
        <v>11</v>
      </c>
      <c r="C13" s="2">
        <v>43814</v>
      </c>
      <c r="D13" s="1" t="s">
        <v>12</v>
      </c>
      <c r="E13" s="1" t="s">
        <v>21</v>
      </c>
      <c r="F13" s="3">
        <v>75000</v>
      </c>
      <c r="G13" s="1">
        <v>120</v>
      </c>
      <c r="H13" s="1" t="s">
        <v>18</v>
      </c>
      <c r="I13" s="4">
        <f t="shared" si="0"/>
        <v>2.9000000000000001E-2</v>
      </c>
      <c r="J13" s="7">
        <f t="shared" si="1"/>
        <v>10427000</v>
      </c>
      <c r="K13" s="1" t="str">
        <f t="shared" ca="1" si="2"/>
        <v>72개월</v>
      </c>
      <c r="L13" s="1" t="str" cm="1">
        <f t="array" ref="L13">fn비고(E13,F13)</f>
        <v/>
      </c>
    </row>
    <row r="14" spans="1:15" x14ac:dyDescent="0.3">
      <c r="A14" s="1" t="s">
        <v>51</v>
      </c>
      <c r="B14" s="1" t="s">
        <v>11</v>
      </c>
      <c r="C14" s="2">
        <v>44164</v>
      </c>
      <c r="D14" s="1" t="s">
        <v>12</v>
      </c>
      <c r="E14" s="1" t="s">
        <v>13</v>
      </c>
      <c r="F14" s="3">
        <v>150000</v>
      </c>
      <c r="G14" s="1">
        <v>120</v>
      </c>
      <c r="H14" s="1" t="s">
        <v>14</v>
      </c>
      <c r="I14" s="4">
        <f t="shared" si="0"/>
        <v>2.8000000000000001E-2</v>
      </c>
      <c r="J14" s="7">
        <f t="shared" si="1"/>
        <v>20794000</v>
      </c>
      <c r="K14" s="1" t="str">
        <f t="shared" ca="1" si="2"/>
        <v>60개월</v>
      </c>
      <c r="L14" s="1" t="str" cm="1">
        <f t="array" ref="L14">fn비고(E14,F14)</f>
        <v>15만원이상-명동150,000</v>
      </c>
      <c r="O14" s="24"/>
    </row>
    <row r="15" spans="1:15" x14ac:dyDescent="0.3">
      <c r="A15" s="1" t="s">
        <v>38</v>
      </c>
      <c r="B15" s="1" t="s">
        <v>11</v>
      </c>
      <c r="C15" s="2">
        <v>42708</v>
      </c>
      <c r="D15" s="1" t="s">
        <v>24</v>
      </c>
      <c r="E15" s="1" t="s">
        <v>21</v>
      </c>
      <c r="F15" s="3">
        <v>120000</v>
      </c>
      <c r="G15" s="1">
        <v>120</v>
      </c>
      <c r="H15" s="1" t="s">
        <v>14</v>
      </c>
      <c r="I15" s="4">
        <f t="shared" si="0"/>
        <v>2.8000000000000001E-2</v>
      </c>
      <c r="J15" s="7">
        <f t="shared" si="1"/>
        <v>16635000</v>
      </c>
      <c r="K15" s="1" t="str">
        <f t="shared" ca="1" si="2"/>
        <v>109개월</v>
      </c>
      <c r="L15" s="1" t="str" cm="1">
        <f t="array" ref="L15">fn비고(E15,F15)</f>
        <v/>
      </c>
    </row>
    <row r="16" spans="1:15" x14ac:dyDescent="0.3">
      <c r="A16" s="1" t="s">
        <v>32</v>
      </c>
      <c r="B16" s="1" t="s">
        <v>20</v>
      </c>
      <c r="C16" s="2">
        <v>44191</v>
      </c>
      <c r="D16" s="1" t="s">
        <v>24</v>
      </c>
      <c r="E16" s="1" t="s">
        <v>13</v>
      </c>
      <c r="F16" s="3">
        <v>100000</v>
      </c>
      <c r="G16" s="1">
        <v>120</v>
      </c>
      <c r="H16" s="1" t="s">
        <v>14</v>
      </c>
      <c r="I16" s="4">
        <f t="shared" si="0"/>
        <v>2.1000000000000001E-2</v>
      </c>
      <c r="J16" s="7">
        <f t="shared" si="1"/>
        <v>13364000</v>
      </c>
      <c r="K16" s="1" t="str">
        <f t="shared" ca="1" si="2"/>
        <v>59개월</v>
      </c>
      <c r="L16" s="1" t="str" cm="1">
        <f t="array" ref="L16">fn비고(E16,F16)</f>
        <v/>
      </c>
    </row>
    <row r="17" spans="1:12" x14ac:dyDescent="0.3">
      <c r="A17" s="1" t="s">
        <v>22</v>
      </c>
      <c r="B17" s="1" t="s">
        <v>20</v>
      </c>
      <c r="C17" s="2">
        <v>42965</v>
      </c>
      <c r="D17" s="1" t="s">
        <v>12</v>
      </c>
      <c r="E17" s="1" t="s">
        <v>21</v>
      </c>
      <c r="F17" s="3">
        <v>80000</v>
      </c>
      <c r="G17" s="1">
        <v>120</v>
      </c>
      <c r="H17" s="1" t="s">
        <v>14</v>
      </c>
      <c r="I17" s="4">
        <f t="shared" si="0"/>
        <v>0.03</v>
      </c>
      <c r="J17" s="7">
        <f t="shared" si="1"/>
        <v>11208000</v>
      </c>
      <c r="K17" s="1" t="str">
        <f t="shared" ca="1" si="2"/>
        <v>100개월</v>
      </c>
      <c r="L17" s="1" t="str" cm="1">
        <f t="array" ref="L17">fn비고(E17,F17)</f>
        <v/>
      </c>
    </row>
    <row r="18" spans="1:12" x14ac:dyDescent="0.3">
      <c r="A18" s="1" t="s">
        <v>50</v>
      </c>
      <c r="B18" s="1" t="s">
        <v>20</v>
      </c>
      <c r="C18" s="2">
        <v>44042</v>
      </c>
      <c r="D18" s="1" t="s">
        <v>24</v>
      </c>
      <c r="E18" s="1" t="s">
        <v>13</v>
      </c>
      <c r="F18" s="3">
        <v>80000</v>
      </c>
      <c r="G18" s="1">
        <v>120</v>
      </c>
      <c r="H18" s="1" t="s">
        <v>14</v>
      </c>
      <c r="I18" s="4">
        <f t="shared" si="0"/>
        <v>2.1000000000000001E-2</v>
      </c>
      <c r="J18" s="7">
        <f t="shared" si="1"/>
        <v>10691000</v>
      </c>
      <c r="K18" s="1" t="str">
        <f t="shared" ca="1" si="2"/>
        <v>64개월</v>
      </c>
      <c r="L18" s="1" t="str" cm="1">
        <f t="array" ref="L18">fn비고(E18,F18)</f>
        <v/>
      </c>
    </row>
    <row r="19" spans="1:12" x14ac:dyDescent="0.3">
      <c r="A19" s="1" t="s">
        <v>54</v>
      </c>
      <c r="B19" s="1" t="s">
        <v>11</v>
      </c>
      <c r="C19" s="2">
        <v>44124</v>
      </c>
      <c r="D19" s="1" t="s">
        <v>24</v>
      </c>
      <c r="E19" s="1" t="s">
        <v>28</v>
      </c>
      <c r="F19" s="3">
        <v>50000</v>
      </c>
      <c r="G19" s="1">
        <v>120</v>
      </c>
      <c r="H19" s="1" t="s">
        <v>14</v>
      </c>
      <c r="I19" s="4">
        <f t="shared" si="0"/>
        <v>2.1000000000000001E-2</v>
      </c>
      <c r="J19" s="7">
        <f t="shared" si="1"/>
        <v>6682000</v>
      </c>
      <c r="K19" s="1" t="str">
        <f t="shared" ca="1" si="2"/>
        <v>61개월</v>
      </c>
      <c r="L19" s="1" t="str" cm="1">
        <f t="array" ref="L19">fn비고(E19,F19)</f>
        <v/>
      </c>
    </row>
    <row r="20" spans="1:12" x14ac:dyDescent="0.3">
      <c r="A20" s="1" t="s">
        <v>33</v>
      </c>
      <c r="B20" s="1" t="s">
        <v>20</v>
      </c>
      <c r="C20" s="2">
        <v>43963</v>
      </c>
      <c r="D20" s="1" t="s">
        <v>12</v>
      </c>
      <c r="E20" s="1" t="s">
        <v>28</v>
      </c>
      <c r="F20" s="3">
        <v>50000</v>
      </c>
      <c r="G20" s="1">
        <v>120</v>
      </c>
      <c r="H20" s="1" t="s">
        <v>18</v>
      </c>
      <c r="I20" s="4">
        <f t="shared" si="0"/>
        <v>2.8000000000000001E-2</v>
      </c>
      <c r="J20" s="7">
        <f t="shared" si="1"/>
        <v>6915000</v>
      </c>
      <c r="K20" s="1" t="str">
        <f t="shared" ca="1" si="2"/>
        <v>67개월</v>
      </c>
      <c r="L20" s="1" t="str" cm="1">
        <f t="array" ref="L20">fn비고(E20,F20)</f>
        <v/>
      </c>
    </row>
    <row r="21" spans="1:12" x14ac:dyDescent="0.3">
      <c r="A21" s="1" t="s">
        <v>45</v>
      </c>
      <c r="B21" s="1" t="s">
        <v>11</v>
      </c>
      <c r="C21" s="2">
        <v>43365</v>
      </c>
      <c r="D21" s="1" t="s">
        <v>16</v>
      </c>
      <c r="E21" s="1" t="s">
        <v>17</v>
      </c>
      <c r="F21" s="3">
        <v>150000</v>
      </c>
      <c r="G21" s="1">
        <v>120</v>
      </c>
      <c r="H21" s="1" t="s">
        <v>18</v>
      </c>
      <c r="I21" s="4">
        <f t="shared" si="0"/>
        <v>0.02</v>
      </c>
      <c r="J21" s="7">
        <f t="shared" si="1"/>
        <v>19908000</v>
      </c>
      <c r="K21" s="1" t="str">
        <f t="shared" ca="1" si="2"/>
        <v>87개월</v>
      </c>
      <c r="L21" s="1" t="str" cm="1">
        <f t="array" ref="L21">fn비고(E21,F21)</f>
        <v/>
      </c>
    </row>
    <row r="22" spans="1:12" x14ac:dyDescent="0.3">
      <c r="A22" s="1" t="s">
        <v>46</v>
      </c>
      <c r="B22" s="1" t="s">
        <v>11</v>
      </c>
      <c r="C22" s="2">
        <v>43751</v>
      </c>
      <c r="D22" s="1" t="s">
        <v>12</v>
      </c>
      <c r="E22" s="1" t="s">
        <v>17</v>
      </c>
      <c r="F22" s="3">
        <v>270000</v>
      </c>
      <c r="G22" s="1">
        <v>120</v>
      </c>
      <c r="H22" s="1" t="s">
        <v>14</v>
      </c>
      <c r="I22" s="4">
        <f t="shared" si="0"/>
        <v>2.9000000000000001E-2</v>
      </c>
      <c r="J22" s="7">
        <f t="shared" si="1"/>
        <v>37626000</v>
      </c>
      <c r="K22" s="1" t="str">
        <f t="shared" ca="1" si="2"/>
        <v>74개월</v>
      </c>
      <c r="L22" s="1" t="str" cm="1">
        <f t="array" ref="L22">fn비고(E22,F22)</f>
        <v/>
      </c>
    </row>
    <row r="23" spans="1:12" x14ac:dyDescent="0.3">
      <c r="A23" s="1" t="s">
        <v>47</v>
      </c>
      <c r="B23" s="1" t="s">
        <v>11</v>
      </c>
      <c r="C23" s="2">
        <v>44060</v>
      </c>
      <c r="D23" s="1" t="s">
        <v>16</v>
      </c>
      <c r="E23" s="1" t="s">
        <v>13</v>
      </c>
      <c r="F23" s="3">
        <v>120000</v>
      </c>
      <c r="G23" s="1">
        <v>120</v>
      </c>
      <c r="H23" s="1" t="s">
        <v>14</v>
      </c>
      <c r="I23" s="4">
        <f t="shared" si="0"/>
        <v>1.4999999999999999E-2</v>
      </c>
      <c r="J23" s="7">
        <f t="shared" si="1"/>
        <v>15546000</v>
      </c>
      <c r="K23" s="1" t="str">
        <f t="shared" ca="1" si="2"/>
        <v>63개월</v>
      </c>
      <c r="L23" s="1" t="str" cm="1">
        <f t="array" ref="L23">fn비고(E23,F23)</f>
        <v/>
      </c>
    </row>
    <row r="24" spans="1:12" x14ac:dyDescent="0.3">
      <c r="A24" s="1" t="s">
        <v>48</v>
      </c>
      <c r="B24" s="1" t="s">
        <v>11</v>
      </c>
      <c r="C24" s="2">
        <v>43350</v>
      </c>
      <c r="D24" s="1" t="s">
        <v>12</v>
      </c>
      <c r="E24" s="1" t="s">
        <v>28</v>
      </c>
      <c r="F24" s="3">
        <v>150000</v>
      </c>
      <c r="G24" s="1">
        <v>120</v>
      </c>
      <c r="H24" s="1" t="s">
        <v>14</v>
      </c>
      <c r="I24" s="4">
        <f t="shared" si="0"/>
        <v>2.9000000000000001E-2</v>
      </c>
      <c r="J24" s="7">
        <f t="shared" si="1"/>
        <v>20904000</v>
      </c>
      <c r="K24" s="1" t="str">
        <f t="shared" ca="1" si="2"/>
        <v>87개월</v>
      </c>
      <c r="L24" s="1" t="str" cm="1">
        <f t="array" ref="L24">fn비고(E24,F24)</f>
        <v/>
      </c>
    </row>
    <row r="25" spans="1:12" x14ac:dyDescent="0.3">
      <c r="A25" s="1" t="s">
        <v>26</v>
      </c>
      <c r="B25" s="1" t="s">
        <v>20</v>
      </c>
      <c r="C25" s="2">
        <v>43783</v>
      </c>
      <c r="D25" s="1" t="s">
        <v>16</v>
      </c>
      <c r="E25" s="1" t="s">
        <v>21</v>
      </c>
      <c r="F25" s="3">
        <v>100000</v>
      </c>
      <c r="G25" s="1">
        <v>120</v>
      </c>
      <c r="H25" s="1" t="s">
        <v>14</v>
      </c>
      <c r="I25" s="4">
        <f t="shared" si="0"/>
        <v>0.02</v>
      </c>
      <c r="J25" s="7">
        <f t="shared" si="1"/>
        <v>13295000</v>
      </c>
      <c r="K25" s="1" t="str">
        <f t="shared" ca="1" si="2"/>
        <v>73개월</v>
      </c>
      <c r="L25" s="1" t="str" cm="1">
        <f t="array" ref="L25">fn비고(E25,F25)</f>
        <v/>
      </c>
    </row>
    <row r="26" spans="1:12" x14ac:dyDescent="0.3">
      <c r="A26" s="1" t="s">
        <v>27</v>
      </c>
      <c r="B26" s="1" t="s">
        <v>20</v>
      </c>
      <c r="C26" s="2">
        <v>43574</v>
      </c>
      <c r="D26" s="1" t="s">
        <v>16</v>
      </c>
      <c r="E26" s="1" t="s">
        <v>28</v>
      </c>
      <c r="F26" s="3">
        <v>120000</v>
      </c>
      <c r="G26" s="1">
        <v>120</v>
      </c>
      <c r="H26" s="1" t="s">
        <v>18</v>
      </c>
      <c r="I26" s="4">
        <f t="shared" si="0"/>
        <v>0.02</v>
      </c>
      <c r="J26" s="7">
        <f t="shared" si="1"/>
        <v>15927000</v>
      </c>
      <c r="K26" s="1" t="str">
        <f t="shared" ca="1" si="2"/>
        <v>80개월</v>
      </c>
      <c r="L26" s="1" t="str" cm="1">
        <f t="array" ref="L26">fn비고(E26,F26)</f>
        <v/>
      </c>
    </row>
    <row r="27" spans="1:12" x14ac:dyDescent="0.3">
      <c r="A27" s="1" t="s">
        <v>29</v>
      </c>
      <c r="B27" s="1" t="s">
        <v>11</v>
      </c>
      <c r="C27" s="2">
        <v>42703</v>
      </c>
      <c r="D27" s="1" t="s">
        <v>16</v>
      </c>
      <c r="E27" s="1" t="s">
        <v>21</v>
      </c>
      <c r="F27" s="3">
        <v>250000</v>
      </c>
      <c r="G27" s="1">
        <v>120</v>
      </c>
      <c r="H27" s="1" t="s">
        <v>14</v>
      </c>
      <c r="I27" s="4">
        <f t="shared" si="0"/>
        <v>2.1999999999999999E-2</v>
      </c>
      <c r="J27" s="7">
        <f t="shared" si="1"/>
        <v>33584000</v>
      </c>
      <c r="K27" s="1" t="str">
        <f t="shared" ca="1" si="2"/>
        <v>109개월</v>
      </c>
      <c r="L27" s="1" t="str" cm="1">
        <f t="array" ref="L27">fn비고(E27,F27)</f>
        <v>15만원이상-여의도250,000</v>
      </c>
    </row>
    <row r="28" spans="1:12" x14ac:dyDescent="0.3">
      <c r="A28" s="1" t="s">
        <v>30</v>
      </c>
      <c r="B28" s="1" t="s">
        <v>11</v>
      </c>
      <c r="C28" s="2">
        <v>43834</v>
      </c>
      <c r="D28" s="1" t="s">
        <v>24</v>
      </c>
      <c r="E28" s="1" t="s">
        <v>13</v>
      </c>
      <c r="F28" s="3">
        <v>10000</v>
      </c>
      <c r="G28" s="1">
        <v>120</v>
      </c>
      <c r="H28" s="1" t="s">
        <v>18</v>
      </c>
      <c r="I28" s="4">
        <f t="shared" si="0"/>
        <v>2.1000000000000001E-2</v>
      </c>
      <c r="J28" s="7">
        <f t="shared" si="1"/>
        <v>1335000</v>
      </c>
      <c r="K28" s="1" t="str">
        <f t="shared" ca="1" si="2"/>
        <v>71개월</v>
      </c>
      <c r="L28" s="1" t="str" cm="1">
        <f t="array" ref="L28">fn비고(E28,F28)</f>
        <v/>
      </c>
    </row>
    <row r="29" spans="1:12" x14ac:dyDescent="0.3">
      <c r="A29" s="1" t="s">
        <v>39</v>
      </c>
      <c r="B29" s="1" t="s">
        <v>20</v>
      </c>
      <c r="C29" s="2">
        <v>43887</v>
      </c>
      <c r="D29" s="1" t="s">
        <v>12</v>
      </c>
      <c r="E29" s="1" t="s">
        <v>28</v>
      </c>
      <c r="F29" s="3">
        <v>250000</v>
      </c>
      <c r="G29" s="1">
        <v>120</v>
      </c>
      <c r="H29" s="1" t="s">
        <v>14</v>
      </c>
      <c r="I29" s="4">
        <f t="shared" si="0"/>
        <v>2.8000000000000001E-2</v>
      </c>
      <c r="J29" s="7">
        <f t="shared" si="1"/>
        <v>34656000</v>
      </c>
      <c r="K29" s="1" t="str">
        <f t="shared" ca="1" si="2"/>
        <v>69개월</v>
      </c>
      <c r="L29" s="1" t="str" cm="1">
        <f t="array" ref="L29">fn비고(E29,F29)</f>
        <v/>
      </c>
    </row>
    <row r="30" spans="1:12" x14ac:dyDescent="0.3">
      <c r="A30" s="1" t="s">
        <v>40</v>
      </c>
      <c r="B30" s="1" t="s">
        <v>20</v>
      </c>
      <c r="C30" s="2">
        <v>44066</v>
      </c>
      <c r="D30" s="1" t="s">
        <v>24</v>
      </c>
      <c r="E30" s="1" t="s">
        <v>21</v>
      </c>
      <c r="F30" s="3">
        <v>210000</v>
      </c>
      <c r="G30" s="1">
        <v>120</v>
      </c>
      <c r="H30" s="1" t="s">
        <v>14</v>
      </c>
      <c r="I30" s="4">
        <f t="shared" si="0"/>
        <v>2.1000000000000001E-2</v>
      </c>
      <c r="J30" s="7">
        <f t="shared" si="1"/>
        <v>28064000</v>
      </c>
      <c r="K30" s="1" t="str">
        <f t="shared" ca="1" si="2"/>
        <v>63개월</v>
      </c>
      <c r="L30" s="1" t="str" cm="1">
        <f t="array" ref="L30">fn비고(E30,F30)</f>
        <v>15만원이상-여의도210,000</v>
      </c>
    </row>
    <row r="31" spans="1:12" x14ac:dyDescent="0.3">
      <c r="A31" s="1" t="s">
        <v>41</v>
      </c>
      <c r="B31" s="1" t="s">
        <v>11</v>
      </c>
      <c r="C31" s="2">
        <v>43808</v>
      </c>
      <c r="D31" s="1" t="s">
        <v>16</v>
      </c>
      <c r="E31" s="1" t="s">
        <v>13</v>
      </c>
      <c r="F31" s="3">
        <v>70000</v>
      </c>
      <c r="G31" s="1">
        <v>120</v>
      </c>
      <c r="H31" s="1" t="s">
        <v>18</v>
      </c>
      <c r="I31" s="4">
        <f t="shared" si="0"/>
        <v>0.02</v>
      </c>
      <c r="J31" s="7">
        <f t="shared" si="1"/>
        <v>9291000</v>
      </c>
      <c r="K31" s="1" t="str">
        <f t="shared" ca="1" si="2"/>
        <v>72개월</v>
      </c>
      <c r="L31" s="1" t="str" cm="1">
        <f t="array" ref="L31">fn비고(E31,F31)</f>
        <v/>
      </c>
    </row>
    <row r="32" spans="1:12" x14ac:dyDescent="0.3">
      <c r="A32" s="1" t="s">
        <v>42</v>
      </c>
      <c r="B32" s="1" t="s">
        <v>11</v>
      </c>
      <c r="C32" s="2">
        <v>43145</v>
      </c>
      <c r="D32" s="1" t="s">
        <v>24</v>
      </c>
      <c r="E32" s="1" t="s">
        <v>21</v>
      </c>
      <c r="F32" s="3">
        <v>70000</v>
      </c>
      <c r="G32" s="1">
        <v>120</v>
      </c>
      <c r="H32" s="1" t="s">
        <v>14</v>
      </c>
      <c r="I32" s="4">
        <f t="shared" si="0"/>
        <v>2.3E-2</v>
      </c>
      <c r="J32" s="7">
        <f t="shared" si="1"/>
        <v>9453000</v>
      </c>
      <c r="K32" s="1" t="str">
        <f t="shared" ca="1" si="2"/>
        <v>94개월</v>
      </c>
      <c r="L32" s="1" t="str" cm="1">
        <f t="array" ref="L32">fn비고(E32,F32)</f>
        <v/>
      </c>
    </row>
    <row r="33" spans="1:12" x14ac:dyDescent="0.3">
      <c r="A33" s="1" t="s">
        <v>15</v>
      </c>
      <c r="B33" s="1" t="s">
        <v>11</v>
      </c>
      <c r="C33" s="2">
        <v>42395</v>
      </c>
      <c r="D33" s="1" t="s">
        <v>16</v>
      </c>
      <c r="E33" s="1" t="s">
        <v>17</v>
      </c>
      <c r="F33" s="3">
        <v>150000</v>
      </c>
      <c r="G33" s="1">
        <v>120</v>
      </c>
      <c r="H33" s="1" t="s">
        <v>18</v>
      </c>
      <c r="I33" s="4">
        <f t="shared" si="0"/>
        <v>2.1999999999999999E-2</v>
      </c>
      <c r="J33" s="7">
        <f t="shared" si="1"/>
        <v>20114000</v>
      </c>
      <c r="K33" s="1" t="str">
        <f t="shared" ca="1" si="2"/>
        <v>119개월</v>
      </c>
      <c r="L33" s="1" t="str" cm="1">
        <f t="array" ref="L33">fn비고(E33,F33)</f>
        <v/>
      </c>
    </row>
    <row r="34" spans="1:12" x14ac:dyDescent="0.3">
      <c r="A34" s="1" t="s">
        <v>53</v>
      </c>
      <c r="B34" s="1" t="s">
        <v>11</v>
      </c>
      <c r="C34" s="2">
        <v>43635</v>
      </c>
      <c r="D34" s="1" t="s">
        <v>12</v>
      </c>
      <c r="E34" s="1" t="s">
        <v>13</v>
      </c>
      <c r="F34" s="3">
        <v>150000</v>
      </c>
      <c r="G34" s="1">
        <v>120</v>
      </c>
      <c r="H34" s="1" t="s">
        <v>14</v>
      </c>
      <c r="I34" s="4">
        <f t="shared" si="0"/>
        <v>2.9000000000000001E-2</v>
      </c>
      <c r="J34" s="7">
        <f t="shared" si="1"/>
        <v>20904000</v>
      </c>
      <c r="K34" s="1" t="str">
        <f t="shared" ca="1" si="2"/>
        <v>78개월</v>
      </c>
      <c r="L34" s="1" t="str" cm="1">
        <f t="array" ref="L34">fn비고(E34,F34)</f>
        <v>15만원이상-명동150,000</v>
      </c>
    </row>
    <row r="35" spans="1:12" x14ac:dyDescent="0.3">
      <c r="A35" s="1" t="s">
        <v>43</v>
      </c>
      <c r="B35" s="1" t="s">
        <v>11</v>
      </c>
      <c r="C35" s="2">
        <v>44065</v>
      </c>
      <c r="D35" s="1" t="s">
        <v>24</v>
      </c>
      <c r="E35" s="1" t="s">
        <v>21</v>
      </c>
      <c r="F35" s="3">
        <v>50000</v>
      </c>
      <c r="G35" s="1">
        <v>120</v>
      </c>
      <c r="H35" s="1" t="s">
        <v>18</v>
      </c>
      <c r="I35" s="4">
        <f t="shared" si="0"/>
        <v>2.1000000000000001E-2</v>
      </c>
      <c r="J35" s="7">
        <f t="shared" si="1"/>
        <v>6671000</v>
      </c>
      <c r="K35" s="1" t="str">
        <f t="shared" ca="1" si="2"/>
        <v>63개월</v>
      </c>
      <c r="L35" s="1" t="str" cm="1">
        <f t="array" ref="L35">fn비고(E35,F35)</f>
        <v/>
      </c>
    </row>
    <row r="37" spans="1:12" x14ac:dyDescent="0.3">
      <c r="A37" t="s">
        <v>58</v>
      </c>
    </row>
    <row r="38" spans="1:12" x14ac:dyDescent="0.3">
      <c r="A38" s="8"/>
      <c r="B38" s="9">
        <v>2014</v>
      </c>
      <c r="C38" s="9">
        <v>2016</v>
      </c>
      <c r="D38" s="9">
        <v>2018</v>
      </c>
      <c r="E38" s="9">
        <v>2020</v>
      </c>
      <c r="F38" s="10" t="s">
        <v>6</v>
      </c>
    </row>
    <row r="39" spans="1:12" x14ac:dyDescent="0.3">
      <c r="A39" s="11" t="s">
        <v>4</v>
      </c>
      <c r="B39" s="12">
        <v>2016</v>
      </c>
      <c r="C39" s="12">
        <v>2018</v>
      </c>
      <c r="D39" s="12">
        <v>2020</v>
      </c>
      <c r="E39" s="13"/>
      <c r="F39" s="14" t="s">
        <v>59</v>
      </c>
    </row>
    <row r="40" spans="1:12" x14ac:dyDescent="0.3">
      <c r="A40" s="15" t="s">
        <v>16</v>
      </c>
      <c r="B40" s="16">
        <v>2.5000000000000001E-2</v>
      </c>
      <c r="C40" s="16">
        <v>2.1999999999999999E-2</v>
      </c>
      <c r="D40" s="17">
        <v>0.02</v>
      </c>
      <c r="E40" s="16">
        <v>1.4999999999999999E-2</v>
      </c>
      <c r="F40" s="18">
        <f t="array" ref="F40">AVERAGE(IF(($D$3:$D$35=$A40)*( $F$3:$F$35 &lt;&gt; MAX(($D$3:$D$35=$A40)*$F$3:$F$35)),$F$3:$F$35))</f>
        <v>109000</v>
      </c>
    </row>
    <row r="41" spans="1:12" x14ac:dyDescent="0.3">
      <c r="A41" s="1" t="s">
        <v>24</v>
      </c>
      <c r="B41" s="4">
        <v>3.3000000000000002E-2</v>
      </c>
      <c r="C41" s="4">
        <v>2.8000000000000001E-2</v>
      </c>
      <c r="D41" s="4">
        <v>2.3E-2</v>
      </c>
      <c r="E41" s="4">
        <v>2.1000000000000001E-2</v>
      </c>
      <c r="F41" s="18">
        <f t="array" ref="F41">AVERAGE(IF(($D$3:$D$35=$A41)*( $F$3:$F$35 &lt;&gt; MAX(($D$3:$D$35=$A41)*$F$3:$F$35)),$F$3:$F$35))</f>
        <v>71000</v>
      </c>
    </row>
    <row r="42" spans="1:12" x14ac:dyDescent="0.3">
      <c r="A42" s="1" t="s">
        <v>12</v>
      </c>
      <c r="B42" s="4">
        <v>3.5999999999999997E-2</v>
      </c>
      <c r="C42" s="4">
        <v>0.03</v>
      </c>
      <c r="D42" s="4">
        <v>2.9000000000000001E-2</v>
      </c>
      <c r="E42" s="4">
        <v>2.8000000000000001E-2</v>
      </c>
      <c r="F42" s="18">
        <f t="array" ref="F42">AVERAGE(IF(($D$3:$D$35=$A42)*( $F$3:$F$35 &lt;&gt; MAX(($D$3:$D$35=$A42)*$F$3:$F$35)),$F$3:$F$35))</f>
        <v>130555.55555555556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3:I37"/>
  <sheetViews>
    <sheetView workbookViewId="0"/>
  </sheetViews>
  <sheetFormatPr defaultRowHeight="16.5" x14ac:dyDescent="0.3"/>
  <cols>
    <col min="1" max="1" width="1.875" customWidth="1"/>
    <col min="3" max="3" width="11.875" customWidth="1"/>
    <col min="6" max="6" width="11.375" bestFit="1" customWidth="1"/>
    <col min="7" max="7" width="12.375" bestFit="1" customWidth="1"/>
    <col min="9" max="9" width="13.5" bestFit="1" customWidth="1"/>
  </cols>
  <sheetData>
    <row r="3" spans="2:9" x14ac:dyDescent="0.3">
      <c r="B3" t="s">
        <v>0</v>
      </c>
    </row>
    <row r="4" spans="2:9" x14ac:dyDescent="0.3">
      <c r="B4" s="1" t="s">
        <v>1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55</v>
      </c>
      <c r="H4" s="1" t="s">
        <v>8</v>
      </c>
      <c r="I4" s="1" t="s">
        <v>9</v>
      </c>
    </row>
    <row r="5" spans="2:9" x14ac:dyDescent="0.3">
      <c r="B5" s="1" t="s">
        <v>51</v>
      </c>
      <c r="C5" s="2">
        <v>44164</v>
      </c>
      <c r="D5" s="1" t="s">
        <v>12</v>
      </c>
      <c r="E5" s="1" t="s">
        <v>13</v>
      </c>
      <c r="F5" s="3">
        <v>150000</v>
      </c>
      <c r="G5" s="19">
        <v>120</v>
      </c>
      <c r="H5" s="4">
        <v>2.8000000000000001E-2</v>
      </c>
      <c r="I5" s="5">
        <v>20794000</v>
      </c>
    </row>
    <row r="6" spans="2:9" x14ac:dyDescent="0.3">
      <c r="B6" s="1" t="s">
        <v>15</v>
      </c>
      <c r="C6" s="2">
        <v>43126</v>
      </c>
      <c r="D6" s="1" t="s">
        <v>16</v>
      </c>
      <c r="E6" s="1" t="s">
        <v>17</v>
      </c>
      <c r="F6" s="3">
        <v>150000</v>
      </c>
      <c r="G6" s="19">
        <v>120</v>
      </c>
      <c r="H6" s="4">
        <v>0.02</v>
      </c>
      <c r="I6" s="5">
        <v>19908000</v>
      </c>
    </row>
    <row r="7" spans="2:9" x14ac:dyDescent="0.3">
      <c r="B7" s="1" t="s">
        <v>47</v>
      </c>
      <c r="C7" s="2">
        <v>44060</v>
      </c>
      <c r="D7" s="1" t="s">
        <v>16</v>
      </c>
      <c r="E7" s="1" t="s">
        <v>13</v>
      </c>
      <c r="F7" s="3">
        <v>120000</v>
      </c>
      <c r="G7" s="19">
        <v>120</v>
      </c>
      <c r="H7" s="4">
        <v>2.1999999999999999E-2</v>
      </c>
      <c r="I7" s="5">
        <v>16120000</v>
      </c>
    </row>
    <row r="8" spans="2:9" x14ac:dyDescent="0.3">
      <c r="B8" s="1" t="s">
        <v>31</v>
      </c>
      <c r="C8" s="2">
        <v>43800</v>
      </c>
      <c r="D8" s="1" t="s">
        <v>16</v>
      </c>
      <c r="E8" s="1" t="s">
        <v>28</v>
      </c>
      <c r="F8" s="3">
        <v>120000</v>
      </c>
      <c r="G8" s="19">
        <v>120</v>
      </c>
      <c r="H8" s="4">
        <v>0.02</v>
      </c>
      <c r="I8" s="5">
        <v>15927000</v>
      </c>
    </row>
    <row r="9" spans="2:9" x14ac:dyDescent="0.3">
      <c r="B9" s="1" t="s">
        <v>23</v>
      </c>
      <c r="C9" s="2">
        <v>43734</v>
      </c>
      <c r="D9" s="1" t="s">
        <v>24</v>
      </c>
      <c r="E9" s="1" t="s">
        <v>13</v>
      </c>
      <c r="F9" s="3">
        <v>100000</v>
      </c>
      <c r="G9" s="19">
        <v>120</v>
      </c>
      <c r="H9" s="4">
        <v>2.8000000000000001E-2</v>
      </c>
      <c r="I9" s="5">
        <v>13863000</v>
      </c>
    </row>
    <row r="10" spans="2:9" x14ac:dyDescent="0.3">
      <c r="B10" s="1" t="s">
        <v>54</v>
      </c>
      <c r="C10" s="2">
        <v>44124</v>
      </c>
      <c r="D10" s="1" t="s">
        <v>24</v>
      </c>
      <c r="E10" s="1" t="s">
        <v>28</v>
      </c>
      <c r="F10" s="3">
        <v>50000</v>
      </c>
      <c r="G10" s="19">
        <v>120</v>
      </c>
      <c r="H10" s="4">
        <v>2.8000000000000001E-2</v>
      </c>
      <c r="I10" s="5">
        <v>6932000</v>
      </c>
    </row>
    <row r="11" spans="2:9" x14ac:dyDescent="0.3">
      <c r="B11" s="1" t="s">
        <v>40</v>
      </c>
      <c r="C11" s="2">
        <v>44066</v>
      </c>
      <c r="D11" s="1" t="s">
        <v>24</v>
      </c>
      <c r="E11" s="1" t="s">
        <v>21</v>
      </c>
      <c r="F11" s="3">
        <v>210000</v>
      </c>
      <c r="G11" s="19">
        <v>120</v>
      </c>
      <c r="H11" s="4">
        <v>2.8000000000000001E-2</v>
      </c>
      <c r="I11" s="5">
        <v>29111000</v>
      </c>
    </row>
    <row r="12" spans="2:9" x14ac:dyDescent="0.3">
      <c r="B12" s="1" t="s">
        <v>38</v>
      </c>
      <c r="C12" s="2">
        <v>44169</v>
      </c>
      <c r="D12" s="1" t="s">
        <v>24</v>
      </c>
      <c r="E12" s="1" t="s">
        <v>21</v>
      </c>
      <c r="F12" s="3">
        <v>120000</v>
      </c>
      <c r="G12" s="19">
        <v>120</v>
      </c>
      <c r="H12" s="4">
        <v>2.8000000000000001E-2</v>
      </c>
      <c r="I12" s="5">
        <v>16635000</v>
      </c>
    </row>
    <row r="13" spans="2:9" x14ac:dyDescent="0.3">
      <c r="B13" s="1" t="s">
        <v>22</v>
      </c>
      <c r="C13" s="2">
        <v>43330</v>
      </c>
      <c r="D13" s="1" t="s">
        <v>12</v>
      </c>
      <c r="E13" s="1" t="s">
        <v>21</v>
      </c>
      <c r="F13" s="3">
        <v>80000</v>
      </c>
      <c r="G13" s="19">
        <v>120</v>
      </c>
      <c r="H13" s="4">
        <v>2.9000000000000001E-2</v>
      </c>
      <c r="I13" s="5">
        <v>11149000</v>
      </c>
    </row>
    <row r="14" spans="2:9" x14ac:dyDescent="0.3">
      <c r="B14" s="1" t="s">
        <v>52</v>
      </c>
      <c r="C14" s="2">
        <v>43443</v>
      </c>
      <c r="D14" s="1" t="s">
        <v>16</v>
      </c>
      <c r="E14" s="1" t="s">
        <v>21</v>
      </c>
      <c r="F14" s="20">
        <v>250000</v>
      </c>
      <c r="G14" s="19">
        <v>120</v>
      </c>
      <c r="H14" s="4">
        <v>2.5000000000000001E-2</v>
      </c>
      <c r="I14" s="5">
        <v>34114000</v>
      </c>
    </row>
    <row r="15" spans="2:9" x14ac:dyDescent="0.3">
      <c r="B15" s="1" t="s">
        <v>46</v>
      </c>
      <c r="C15" s="2">
        <v>43751</v>
      </c>
      <c r="D15" s="1" t="s">
        <v>12</v>
      </c>
      <c r="E15" s="1" t="s">
        <v>17</v>
      </c>
      <c r="F15" s="21">
        <v>270000</v>
      </c>
      <c r="G15" s="19">
        <v>120</v>
      </c>
      <c r="H15" s="4">
        <v>0.03</v>
      </c>
      <c r="I15" s="5">
        <v>37825000</v>
      </c>
    </row>
    <row r="16" spans="2:9" x14ac:dyDescent="0.3">
      <c r="B16" s="1" t="s">
        <v>36</v>
      </c>
      <c r="C16" s="2">
        <v>43572</v>
      </c>
      <c r="D16" s="1" t="s">
        <v>16</v>
      </c>
      <c r="E16" s="1" t="s">
        <v>17</v>
      </c>
      <c r="F16" s="3">
        <v>120000</v>
      </c>
      <c r="G16" s="19">
        <v>120</v>
      </c>
      <c r="H16" s="4">
        <v>0.02</v>
      </c>
      <c r="I16" s="5">
        <v>15927000</v>
      </c>
    </row>
    <row r="17" spans="2:9" x14ac:dyDescent="0.3">
      <c r="B17" s="1" t="s">
        <v>10</v>
      </c>
      <c r="C17" s="2">
        <v>43894</v>
      </c>
      <c r="D17" s="1" t="s">
        <v>12</v>
      </c>
      <c r="E17" s="1" t="s">
        <v>13</v>
      </c>
      <c r="F17" s="3">
        <v>120000</v>
      </c>
      <c r="G17" s="19">
        <v>120</v>
      </c>
      <c r="H17" s="4">
        <v>0.03</v>
      </c>
      <c r="I17" s="5">
        <v>16811000</v>
      </c>
    </row>
    <row r="18" spans="2:9" x14ac:dyDescent="0.3">
      <c r="B18" s="1" t="s">
        <v>26</v>
      </c>
      <c r="C18" s="2">
        <v>43783</v>
      </c>
      <c r="D18" s="1" t="s">
        <v>16</v>
      </c>
      <c r="E18" s="1" t="s">
        <v>21</v>
      </c>
      <c r="F18" s="3">
        <v>100000</v>
      </c>
      <c r="G18" s="19">
        <v>120</v>
      </c>
      <c r="H18" s="4">
        <v>0.02</v>
      </c>
      <c r="I18" s="5">
        <v>13295000</v>
      </c>
    </row>
    <row r="19" spans="2:9" x14ac:dyDescent="0.3">
      <c r="B19" s="1" t="s">
        <v>37</v>
      </c>
      <c r="C19" s="2">
        <v>43809</v>
      </c>
      <c r="D19" s="1" t="s">
        <v>24</v>
      </c>
      <c r="E19" s="1" t="s">
        <v>17</v>
      </c>
      <c r="F19" s="3">
        <v>10000</v>
      </c>
      <c r="G19" s="19">
        <v>120</v>
      </c>
      <c r="H19" s="4">
        <v>2.3E-2</v>
      </c>
      <c r="I19" s="5">
        <v>1348000</v>
      </c>
    </row>
    <row r="20" spans="2:9" x14ac:dyDescent="0.3">
      <c r="B20" s="1" t="s">
        <v>42</v>
      </c>
      <c r="C20" s="2">
        <v>43145</v>
      </c>
      <c r="D20" s="1" t="s">
        <v>24</v>
      </c>
      <c r="E20" s="1" t="s">
        <v>21</v>
      </c>
      <c r="F20" s="3">
        <v>70000</v>
      </c>
      <c r="G20" s="19">
        <v>120</v>
      </c>
      <c r="H20" s="4">
        <v>2.3E-2</v>
      </c>
      <c r="I20" s="5">
        <v>9453000</v>
      </c>
    </row>
    <row r="21" spans="2:9" x14ac:dyDescent="0.3">
      <c r="B21" s="1" t="s">
        <v>19</v>
      </c>
      <c r="C21" s="2">
        <v>43282</v>
      </c>
      <c r="D21" s="1" t="s">
        <v>16</v>
      </c>
      <c r="E21" s="1" t="s">
        <v>21</v>
      </c>
      <c r="F21" s="3">
        <v>50000</v>
      </c>
      <c r="G21" s="19">
        <v>120</v>
      </c>
      <c r="H21" s="4">
        <v>0.02</v>
      </c>
      <c r="I21" s="5">
        <v>6648000</v>
      </c>
    </row>
    <row r="22" spans="2:9" x14ac:dyDescent="0.3">
      <c r="B22" s="1" t="s">
        <v>53</v>
      </c>
      <c r="C22" s="2">
        <v>43635</v>
      </c>
      <c r="D22" s="1" t="s">
        <v>12</v>
      </c>
      <c r="E22" s="1" t="s">
        <v>13</v>
      </c>
      <c r="F22" s="3">
        <v>150000</v>
      </c>
      <c r="G22" s="19">
        <v>120</v>
      </c>
      <c r="H22" s="4">
        <v>2.9000000000000001E-2</v>
      </c>
      <c r="I22" s="5">
        <v>20904000</v>
      </c>
    </row>
    <row r="23" spans="2:9" x14ac:dyDescent="0.3">
      <c r="B23" s="1" t="s">
        <v>33</v>
      </c>
      <c r="C23" s="2">
        <v>43963</v>
      </c>
      <c r="D23" s="1" t="s">
        <v>12</v>
      </c>
      <c r="E23" s="1" t="s">
        <v>28</v>
      </c>
      <c r="F23" s="3">
        <v>50000</v>
      </c>
      <c r="G23" s="19">
        <v>120</v>
      </c>
      <c r="H23" s="4">
        <v>0.03</v>
      </c>
      <c r="I23" s="5">
        <v>6988000</v>
      </c>
    </row>
    <row r="24" spans="2:9" x14ac:dyDescent="0.3">
      <c r="B24" s="1" t="s">
        <v>49</v>
      </c>
      <c r="C24" s="2">
        <v>43209</v>
      </c>
      <c r="D24" s="1" t="s">
        <v>24</v>
      </c>
      <c r="E24" s="1" t="s">
        <v>17</v>
      </c>
      <c r="F24" s="3">
        <v>120000</v>
      </c>
      <c r="G24" s="19">
        <v>120</v>
      </c>
      <c r="H24" s="4">
        <v>2.3E-2</v>
      </c>
      <c r="I24" s="5">
        <v>16174000</v>
      </c>
    </row>
    <row r="25" spans="2:9" x14ac:dyDescent="0.3">
      <c r="B25" s="1" t="s">
        <v>39</v>
      </c>
      <c r="C25" s="2">
        <v>43887</v>
      </c>
      <c r="D25" s="1" t="s">
        <v>12</v>
      </c>
      <c r="E25" s="1" t="s">
        <v>28</v>
      </c>
      <c r="F25" s="20">
        <v>250000</v>
      </c>
      <c r="G25" s="19">
        <v>120</v>
      </c>
      <c r="H25" s="4">
        <v>2.8000000000000001E-2</v>
      </c>
      <c r="I25" s="5">
        <v>34656000</v>
      </c>
    </row>
    <row r="26" spans="2:9" x14ac:dyDescent="0.3">
      <c r="B26" s="1" t="s">
        <v>50</v>
      </c>
      <c r="C26" s="2">
        <v>44042</v>
      </c>
      <c r="D26" s="1" t="s">
        <v>24</v>
      </c>
      <c r="E26" s="1" t="s">
        <v>13</v>
      </c>
      <c r="F26" s="3">
        <v>80000</v>
      </c>
      <c r="G26" s="19">
        <v>120</v>
      </c>
      <c r="H26" s="4">
        <v>2.1000000000000001E-2</v>
      </c>
      <c r="I26" s="5">
        <v>10691000</v>
      </c>
    </row>
    <row r="27" spans="2:9" x14ac:dyDescent="0.3">
      <c r="B27" s="1" t="s">
        <v>48</v>
      </c>
      <c r="C27" s="2">
        <v>43350</v>
      </c>
      <c r="D27" s="1" t="s">
        <v>12</v>
      </c>
      <c r="E27" s="1" t="s">
        <v>28</v>
      </c>
      <c r="F27" s="3">
        <v>150000</v>
      </c>
      <c r="G27" s="19">
        <v>120</v>
      </c>
      <c r="H27" s="4">
        <v>3.5999999999999997E-2</v>
      </c>
      <c r="I27" s="5">
        <v>21693000</v>
      </c>
    </row>
    <row r="28" spans="2:9" x14ac:dyDescent="0.3">
      <c r="B28" s="1" t="s">
        <v>30</v>
      </c>
      <c r="C28" s="2">
        <v>43834</v>
      </c>
      <c r="D28" s="1" t="s">
        <v>24</v>
      </c>
      <c r="E28" s="1" t="s">
        <v>13</v>
      </c>
      <c r="F28" s="3">
        <v>10000</v>
      </c>
      <c r="G28" s="19">
        <v>120</v>
      </c>
      <c r="H28" s="4">
        <v>2.1000000000000001E-2</v>
      </c>
      <c r="I28" s="5">
        <v>1335000</v>
      </c>
    </row>
    <row r="29" spans="2:9" x14ac:dyDescent="0.3">
      <c r="B29" s="1" t="s">
        <v>25</v>
      </c>
      <c r="C29" s="2">
        <v>43456</v>
      </c>
      <c r="D29" s="1" t="s">
        <v>16</v>
      </c>
      <c r="E29" s="1" t="s">
        <v>13</v>
      </c>
      <c r="F29" s="3">
        <v>90000</v>
      </c>
      <c r="G29" s="19">
        <v>120</v>
      </c>
      <c r="H29" s="4">
        <v>0.02</v>
      </c>
      <c r="I29" s="5">
        <v>11965000</v>
      </c>
    </row>
    <row r="30" spans="2:9" x14ac:dyDescent="0.3">
      <c r="B30" s="1" t="s">
        <v>43</v>
      </c>
      <c r="C30" s="2">
        <v>44065</v>
      </c>
      <c r="D30" s="1" t="s">
        <v>24</v>
      </c>
      <c r="E30" s="1" t="s">
        <v>21</v>
      </c>
      <c r="F30" s="3">
        <v>50000</v>
      </c>
      <c r="G30" s="19">
        <v>120</v>
      </c>
      <c r="H30" s="4">
        <v>3.3000000000000002E-2</v>
      </c>
      <c r="I30" s="5">
        <v>7098000</v>
      </c>
    </row>
    <row r="31" spans="2:9" x14ac:dyDescent="0.3">
      <c r="B31" s="1" t="s">
        <v>34</v>
      </c>
      <c r="C31" s="2">
        <v>43565</v>
      </c>
      <c r="D31" s="1" t="s">
        <v>12</v>
      </c>
      <c r="E31" s="1" t="s">
        <v>17</v>
      </c>
      <c r="F31" s="3">
        <v>150000</v>
      </c>
      <c r="G31" s="19">
        <v>120</v>
      </c>
      <c r="H31" s="4">
        <v>0.03</v>
      </c>
      <c r="I31" s="5">
        <v>20962000</v>
      </c>
    </row>
    <row r="32" spans="2:9" x14ac:dyDescent="0.3">
      <c r="B32" s="1" t="s">
        <v>41</v>
      </c>
      <c r="C32" s="2">
        <v>43808</v>
      </c>
      <c r="D32" s="1" t="s">
        <v>16</v>
      </c>
      <c r="E32" s="1" t="s">
        <v>13</v>
      </c>
      <c r="F32" s="3">
        <v>70000</v>
      </c>
      <c r="G32" s="19">
        <v>120</v>
      </c>
      <c r="H32" s="4">
        <v>0.02</v>
      </c>
      <c r="I32" s="5">
        <v>9291000</v>
      </c>
    </row>
    <row r="33" spans="2:9" x14ac:dyDescent="0.3">
      <c r="B33" s="1" t="s">
        <v>27</v>
      </c>
      <c r="C33" s="2">
        <v>43574</v>
      </c>
      <c r="D33" s="1" t="s">
        <v>16</v>
      </c>
      <c r="E33" s="1" t="s">
        <v>28</v>
      </c>
      <c r="F33" s="3">
        <v>120000</v>
      </c>
      <c r="G33" s="19">
        <v>120</v>
      </c>
      <c r="H33" s="4">
        <v>0.02</v>
      </c>
      <c r="I33" s="5">
        <v>15927000</v>
      </c>
    </row>
    <row r="34" spans="2:9" x14ac:dyDescent="0.3">
      <c r="B34" s="1" t="s">
        <v>32</v>
      </c>
      <c r="C34" s="2">
        <v>44191</v>
      </c>
      <c r="D34" s="1" t="s">
        <v>24</v>
      </c>
      <c r="E34" s="1" t="s">
        <v>13</v>
      </c>
      <c r="F34" s="3">
        <v>100000</v>
      </c>
      <c r="G34" s="19">
        <v>120</v>
      </c>
      <c r="H34" s="4">
        <v>2.8000000000000001E-2</v>
      </c>
      <c r="I34" s="5">
        <v>13863000</v>
      </c>
    </row>
    <row r="35" spans="2:9" x14ac:dyDescent="0.3">
      <c r="B35" s="1" t="s">
        <v>29</v>
      </c>
      <c r="C35" s="2">
        <v>43798</v>
      </c>
      <c r="D35" s="1" t="s">
        <v>16</v>
      </c>
      <c r="E35" s="1" t="s">
        <v>17</v>
      </c>
      <c r="F35" s="20">
        <v>250000</v>
      </c>
      <c r="G35" s="19">
        <v>120</v>
      </c>
      <c r="H35" s="4">
        <v>0.02</v>
      </c>
      <c r="I35" s="5">
        <v>33236000</v>
      </c>
    </row>
    <row r="36" spans="2:9" x14ac:dyDescent="0.3">
      <c r="B36" s="1" t="s">
        <v>45</v>
      </c>
      <c r="C36" s="2">
        <v>43365</v>
      </c>
      <c r="D36" s="1" t="s">
        <v>16</v>
      </c>
      <c r="E36" s="1" t="s">
        <v>17</v>
      </c>
      <c r="F36" s="3">
        <v>150000</v>
      </c>
      <c r="G36" s="19">
        <v>120</v>
      </c>
      <c r="H36" s="4">
        <v>0.02</v>
      </c>
      <c r="I36" s="5">
        <v>19908000</v>
      </c>
    </row>
    <row r="37" spans="2:9" x14ac:dyDescent="0.3">
      <c r="B37" s="1" t="s">
        <v>35</v>
      </c>
      <c r="C37" s="2">
        <v>43814</v>
      </c>
      <c r="D37" s="1" t="s">
        <v>12</v>
      </c>
      <c r="E37" s="1" t="s">
        <v>21</v>
      </c>
      <c r="F37" s="3">
        <v>75000</v>
      </c>
      <c r="G37" s="19">
        <v>120</v>
      </c>
      <c r="H37" s="4">
        <v>2.9000000000000001E-2</v>
      </c>
      <c r="I37" s="5">
        <v>10427000</v>
      </c>
    </row>
  </sheetData>
  <phoneticPr fontId="1" type="noConversion"/>
  <conditionalFormatting sqref="F5:F37">
    <cfRule type="iconSet" priority="1">
      <iconSet iconSet="3Symbols2">
        <cfvo type="percent" val="0"/>
        <cfvo type="num" val="50000"/>
        <cfvo type="num" val="100000"/>
      </iconSet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D7"/>
  <sheetViews>
    <sheetView workbookViewId="0"/>
  </sheetViews>
  <sheetFormatPr defaultRowHeight="16.5" x14ac:dyDescent="0.3"/>
  <cols>
    <col min="2" max="2" width="19.375" customWidth="1"/>
  </cols>
  <sheetData>
    <row r="2" spans="2:4" x14ac:dyDescent="0.3">
      <c r="B2" t="s">
        <v>60</v>
      </c>
    </row>
    <row r="3" spans="2:4" x14ac:dyDescent="0.3">
      <c r="D3" t="s">
        <v>61</v>
      </c>
    </row>
    <row r="4" spans="2:4" x14ac:dyDescent="0.3">
      <c r="B4" s="6" t="s">
        <v>62</v>
      </c>
      <c r="C4" s="6" t="s">
        <v>63</v>
      </c>
      <c r="D4" s="6" t="s">
        <v>64</v>
      </c>
    </row>
    <row r="5" spans="2:4" x14ac:dyDescent="0.3">
      <c r="B5" s="1" t="s">
        <v>16</v>
      </c>
      <c r="C5" s="3">
        <v>21000</v>
      </c>
      <c r="D5" s="3">
        <v>29000</v>
      </c>
    </row>
    <row r="6" spans="2:4" x14ac:dyDescent="0.3">
      <c r="B6" s="1" t="s">
        <v>24</v>
      </c>
      <c r="C6" s="3">
        <v>13000</v>
      </c>
      <c r="D6" s="3">
        <v>26000</v>
      </c>
    </row>
    <row r="7" spans="2:4" x14ac:dyDescent="0.3">
      <c r="B7" s="1" t="s">
        <v>12</v>
      </c>
      <c r="C7" s="3">
        <v>14000</v>
      </c>
      <c r="D7" s="3">
        <v>22000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I30"/>
  <sheetViews>
    <sheetView workbookViewId="0">
      <selection activeCell="J36" sqref="J36"/>
    </sheetView>
  </sheetViews>
  <sheetFormatPr defaultRowHeight="16.5" x14ac:dyDescent="0.3"/>
  <cols>
    <col min="1" max="1" width="2" customWidth="1"/>
    <col min="4" max="4" width="7.125" bestFit="1" customWidth="1"/>
    <col min="5" max="5" width="5.25" bestFit="1" customWidth="1"/>
    <col min="6" max="6" width="11.5" customWidth="1"/>
    <col min="9" max="9" width="12.125" customWidth="1"/>
  </cols>
  <sheetData>
    <row r="3" spans="2:9" x14ac:dyDescent="0.3">
      <c r="B3" t="s">
        <v>0</v>
      </c>
    </row>
    <row r="4" spans="2:9" x14ac:dyDescent="0.3">
      <c r="B4" s="1" t="s">
        <v>1</v>
      </c>
      <c r="C4" s="1" t="s">
        <v>4</v>
      </c>
      <c r="D4" s="1" t="s">
        <v>5</v>
      </c>
      <c r="E4" s="1" t="s">
        <v>2</v>
      </c>
      <c r="F4" s="1" t="s">
        <v>65</v>
      </c>
      <c r="G4" s="1" t="s">
        <v>7</v>
      </c>
      <c r="H4" s="1" t="s">
        <v>8</v>
      </c>
      <c r="I4" s="1" t="s">
        <v>6</v>
      </c>
    </row>
    <row r="5" spans="2:9" x14ac:dyDescent="0.3">
      <c r="B5" s="1" t="s">
        <v>39</v>
      </c>
      <c r="C5" s="1" t="s">
        <v>12</v>
      </c>
      <c r="D5" s="1" t="s">
        <v>28</v>
      </c>
      <c r="E5" s="1" t="s">
        <v>20</v>
      </c>
      <c r="F5" s="2">
        <v>43887</v>
      </c>
      <c r="G5" s="1" t="s">
        <v>14</v>
      </c>
      <c r="H5" s="1">
        <v>2.8000000000000001E-2</v>
      </c>
      <c r="I5" s="22">
        <v>250000</v>
      </c>
    </row>
    <row r="6" spans="2:9" x14ac:dyDescent="0.3">
      <c r="B6" s="1" t="s">
        <v>48</v>
      </c>
      <c r="C6" s="1" t="s">
        <v>12</v>
      </c>
      <c r="D6" s="1" t="s">
        <v>28</v>
      </c>
      <c r="E6" s="1" t="s">
        <v>11</v>
      </c>
      <c r="F6" s="2">
        <v>43350</v>
      </c>
      <c r="G6" s="1" t="s">
        <v>14</v>
      </c>
      <c r="H6" s="1">
        <v>3.5999999999999997E-2</v>
      </c>
      <c r="I6" s="22">
        <v>150000</v>
      </c>
    </row>
    <row r="7" spans="2:9" x14ac:dyDescent="0.3">
      <c r="B7" s="1" t="s">
        <v>27</v>
      </c>
      <c r="C7" s="1" t="s">
        <v>16</v>
      </c>
      <c r="D7" s="1" t="s">
        <v>28</v>
      </c>
      <c r="E7" s="1" t="s">
        <v>20</v>
      </c>
      <c r="F7" s="2">
        <v>43574</v>
      </c>
      <c r="G7" s="1" t="s">
        <v>18</v>
      </c>
      <c r="H7" s="1">
        <v>0.02</v>
      </c>
      <c r="I7" s="22">
        <v>120000</v>
      </c>
    </row>
    <row r="8" spans="2:9" x14ac:dyDescent="0.3">
      <c r="B8" s="1" t="s">
        <v>54</v>
      </c>
      <c r="C8" s="1" t="s">
        <v>24</v>
      </c>
      <c r="D8" s="1" t="s">
        <v>28</v>
      </c>
      <c r="E8" s="1" t="s">
        <v>11</v>
      </c>
      <c r="F8" s="2">
        <v>44124</v>
      </c>
      <c r="G8" s="1" t="s">
        <v>14</v>
      </c>
      <c r="H8" s="1">
        <v>2.8000000000000001E-2</v>
      </c>
      <c r="I8" s="22">
        <v>50000</v>
      </c>
    </row>
    <row r="9" spans="2:9" x14ac:dyDescent="0.3">
      <c r="B9" s="1" t="s">
        <v>52</v>
      </c>
      <c r="C9" s="1" t="s">
        <v>16</v>
      </c>
      <c r="D9" s="1" t="s">
        <v>21</v>
      </c>
      <c r="E9" s="1" t="s">
        <v>20</v>
      </c>
      <c r="F9" s="2">
        <v>43443</v>
      </c>
      <c r="G9" s="1" t="s">
        <v>14</v>
      </c>
      <c r="H9" s="1">
        <v>2.5000000000000001E-2</v>
      </c>
      <c r="I9" s="22">
        <v>250000</v>
      </c>
    </row>
    <row r="10" spans="2:9" x14ac:dyDescent="0.3">
      <c r="B10" s="1" t="s">
        <v>29</v>
      </c>
      <c r="C10" s="1" t="s">
        <v>16</v>
      </c>
      <c r="D10" s="1" t="s">
        <v>21</v>
      </c>
      <c r="E10" s="1" t="s">
        <v>11</v>
      </c>
      <c r="F10" s="2">
        <v>43798</v>
      </c>
      <c r="G10" s="1" t="s">
        <v>14</v>
      </c>
      <c r="H10" s="1">
        <v>0.02</v>
      </c>
      <c r="I10" s="22">
        <v>250000</v>
      </c>
    </row>
    <row r="11" spans="2:9" x14ac:dyDescent="0.3">
      <c r="B11" s="1" t="s">
        <v>40</v>
      </c>
      <c r="C11" s="1" t="s">
        <v>24</v>
      </c>
      <c r="D11" s="1" t="s">
        <v>21</v>
      </c>
      <c r="E11" s="1" t="s">
        <v>20</v>
      </c>
      <c r="F11" s="2">
        <v>44066</v>
      </c>
      <c r="G11" s="1" t="s">
        <v>14</v>
      </c>
      <c r="H11" s="1">
        <v>2.8000000000000001E-2</v>
      </c>
      <c r="I11" s="22">
        <v>210000</v>
      </c>
    </row>
    <row r="12" spans="2:9" x14ac:dyDescent="0.3">
      <c r="B12" s="1" t="s">
        <v>38</v>
      </c>
      <c r="C12" s="1" t="s">
        <v>24</v>
      </c>
      <c r="D12" s="1" t="s">
        <v>21</v>
      </c>
      <c r="E12" s="1" t="s">
        <v>11</v>
      </c>
      <c r="F12" s="2">
        <v>44169</v>
      </c>
      <c r="G12" s="1" t="s">
        <v>14</v>
      </c>
      <c r="H12" s="1">
        <v>2.8000000000000001E-2</v>
      </c>
      <c r="I12" s="22">
        <v>120000</v>
      </c>
    </row>
    <row r="13" spans="2:9" x14ac:dyDescent="0.3">
      <c r="B13" s="1" t="s">
        <v>26</v>
      </c>
      <c r="C13" s="1" t="s">
        <v>16</v>
      </c>
      <c r="D13" s="1" t="s">
        <v>21</v>
      </c>
      <c r="E13" s="1" t="s">
        <v>20</v>
      </c>
      <c r="F13" s="2">
        <v>43783</v>
      </c>
      <c r="G13" s="1" t="s">
        <v>14</v>
      </c>
      <c r="H13" s="1">
        <v>0.02</v>
      </c>
      <c r="I13" s="22">
        <v>100000</v>
      </c>
    </row>
    <row r="14" spans="2:9" x14ac:dyDescent="0.3">
      <c r="B14" s="1" t="s">
        <v>22</v>
      </c>
      <c r="C14" s="1" t="s">
        <v>12</v>
      </c>
      <c r="D14" s="1" t="s">
        <v>21</v>
      </c>
      <c r="E14" s="1" t="s">
        <v>20</v>
      </c>
      <c r="F14" s="2">
        <v>43330</v>
      </c>
      <c r="G14" s="1" t="s">
        <v>14</v>
      </c>
      <c r="H14" s="1">
        <v>2.9000000000000001E-2</v>
      </c>
      <c r="I14" s="22">
        <v>80000</v>
      </c>
    </row>
    <row r="15" spans="2:9" x14ac:dyDescent="0.3">
      <c r="B15" s="1" t="s">
        <v>42</v>
      </c>
      <c r="C15" s="1" t="s">
        <v>24</v>
      </c>
      <c r="D15" s="1" t="s">
        <v>21</v>
      </c>
      <c r="E15" s="1" t="s">
        <v>11</v>
      </c>
      <c r="F15" s="2">
        <v>43145</v>
      </c>
      <c r="G15" s="1" t="s">
        <v>14</v>
      </c>
      <c r="H15" s="1">
        <v>2.3E-2</v>
      </c>
      <c r="I15" s="22">
        <v>70000</v>
      </c>
    </row>
    <row r="16" spans="2:9" x14ac:dyDescent="0.3">
      <c r="B16" s="1" t="s">
        <v>19</v>
      </c>
      <c r="C16" s="1" t="s">
        <v>16</v>
      </c>
      <c r="D16" s="1" t="s">
        <v>21</v>
      </c>
      <c r="E16" s="1" t="s">
        <v>20</v>
      </c>
      <c r="F16" s="2">
        <v>43282</v>
      </c>
      <c r="G16" s="1" t="s">
        <v>14</v>
      </c>
      <c r="H16" s="1" t="s">
        <v>66</v>
      </c>
      <c r="I16" s="22">
        <v>50000</v>
      </c>
    </row>
    <row r="17" spans="2:9" x14ac:dyDescent="0.3">
      <c r="B17" s="1" t="s">
        <v>43</v>
      </c>
      <c r="C17" s="1" t="s">
        <v>24</v>
      </c>
      <c r="D17" s="1" t="s">
        <v>21</v>
      </c>
      <c r="E17" s="1" t="s">
        <v>11</v>
      </c>
      <c r="F17" s="2">
        <v>44065</v>
      </c>
      <c r="G17" s="1" t="s">
        <v>18</v>
      </c>
      <c r="H17" s="1">
        <v>3.3000000000000002E-2</v>
      </c>
      <c r="I17" s="22">
        <v>50000</v>
      </c>
    </row>
    <row r="18" spans="2:9" x14ac:dyDescent="0.3">
      <c r="B18" s="1" t="s">
        <v>53</v>
      </c>
      <c r="C18" s="1" t="s">
        <v>12</v>
      </c>
      <c r="D18" s="1" t="s">
        <v>13</v>
      </c>
      <c r="E18" s="1" t="s">
        <v>11</v>
      </c>
      <c r="F18" s="2">
        <v>43635</v>
      </c>
      <c r="G18" s="1" t="s">
        <v>14</v>
      </c>
      <c r="H18" s="1">
        <v>2.9000000000000001E-2</v>
      </c>
      <c r="I18" s="22">
        <v>150000</v>
      </c>
    </row>
    <row r="19" spans="2:9" x14ac:dyDescent="0.3">
      <c r="B19" s="1" t="s">
        <v>51</v>
      </c>
      <c r="C19" s="1" t="s">
        <v>12</v>
      </c>
      <c r="D19" s="1" t="s">
        <v>13</v>
      </c>
      <c r="E19" s="1" t="s">
        <v>11</v>
      </c>
      <c r="F19" s="2">
        <v>44164</v>
      </c>
      <c r="G19" s="1" t="s">
        <v>14</v>
      </c>
      <c r="H19" s="1">
        <v>2.8000000000000001E-2</v>
      </c>
      <c r="I19" s="22">
        <v>150000</v>
      </c>
    </row>
    <row r="20" spans="2:9" x14ac:dyDescent="0.3">
      <c r="B20" s="1" t="s">
        <v>47</v>
      </c>
      <c r="C20" s="1" t="s">
        <v>16</v>
      </c>
      <c r="D20" s="1" t="s">
        <v>13</v>
      </c>
      <c r="E20" s="1" t="s">
        <v>11</v>
      </c>
      <c r="F20" s="2">
        <v>44060</v>
      </c>
      <c r="G20" s="1" t="s">
        <v>14</v>
      </c>
      <c r="H20" s="1">
        <v>2.1999999999999999E-2</v>
      </c>
      <c r="I20" s="22">
        <v>120000</v>
      </c>
    </row>
    <row r="21" spans="2:9" x14ac:dyDescent="0.3">
      <c r="B21" s="1" t="s">
        <v>10</v>
      </c>
      <c r="C21" s="1" t="s">
        <v>12</v>
      </c>
      <c r="D21" s="1" t="s">
        <v>13</v>
      </c>
      <c r="E21" s="1" t="s">
        <v>11</v>
      </c>
      <c r="F21" s="2">
        <v>43894</v>
      </c>
      <c r="G21" s="1" t="s">
        <v>14</v>
      </c>
      <c r="H21" s="1">
        <v>0.03</v>
      </c>
      <c r="I21" s="22">
        <v>120000</v>
      </c>
    </row>
    <row r="22" spans="2:9" x14ac:dyDescent="0.3">
      <c r="B22" s="1" t="s">
        <v>23</v>
      </c>
      <c r="C22" s="1" t="s">
        <v>24</v>
      </c>
      <c r="D22" s="1" t="s">
        <v>13</v>
      </c>
      <c r="E22" s="1" t="s">
        <v>11</v>
      </c>
      <c r="F22" s="2">
        <v>43734</v>
      </c>
      <c r="G22" s="1" t="s">
        <v>14</v>
      </c>
      <c r="H22" s="1">
        <v>2.8000000000000001E-2</v>
      </c>
      <c r="I22" s="22">
        <v>100000</v>
      </c>
    </row>
    <row r="23" spans="2:9" x14ac:dyDescent="0.3">
      <c r="B23" s="1" t="s">
        <v>25</v>
      </c>
      <c r="C23" s="1" t="s">
        <v>16</v>
      </c>
      <c r="D23" s="1" t="s">
        <v>13</v>
      </c>
      <c r="E23" s="1" t="s">
        <v>11</v>
      </c>
      <c r="F23" s="2">
        <v>43456</v>
      </c>
      <c r="G23" s="1" t="s">
        <v>14</v>
      </c>
      <c r="H23" s="1">
        <v>0.02</v>
      </c>
      <c r="I23" s="22">
        <v>90000</v>
      </c>
    </row>
    <row r="24" spans="2:9" x14ac:dyDescent="0.3">
      <c r="B24" s="1" t="s">
        <v>50</v>
      </c>
      <c r="C24" s="1" t="s">
        <v>24</v>
      </c>
      <c r="D24" s="1" t="s">
        <v>13</v>
      </c>
      <c r="E24" s="1" t="s">
        <v>20</v>
      </c>
      <c r="F24" s="2">
        <v>44042</v>
      </c>
      <c r="G24" s="1" t="s">
        <v>14</v>
      </c>
      <c r="H24" s="1">
        <v>2.1000000000000001E-2</v>
      </c>
      <c r="I24" s="22">
        <v>80000</v>
      </c>
    </row>
    <row r="25" spans="2:9" x14ac:dyDescent="0.3">
      <c r="B25" s="1" t="s">
        <v>41</v>
      </c>
      <c r="C25" s="1" t="s">
        <v>16</v>
      </c>
      <c r="D25" s="1" t="s">
        <v>13</v>
      </c>
      <c r="E25" s="1" t="s">
        <v>11</v>
      </c>
      <c r="F25" s="2">
        <v>43808</v>
      </c>
      <c r="G25" s="1" t="s">
        <v>18</v>
      </c>
      <c r="H25" s="1">
        <v>0.02</v>
      </c>
      <c r="I25" s="22">
        <v>70000</v>
      </c>
    </row>
    <row r="26" spans="2:9" x14ac:dyDescent="0.3">
      <c r="B26" s="1" t="s">
        <v>30</v>
      </c>
      <c r="C26" s="1" t="s">
        <v>24</v>
      </c>
      <c r="D26" s="1" t="s">
        <v>13</v>
      </c>
      <c r="E26" s="1" t="s">
        <v>11</v>
      </c>
      <c r="F26" s="2">
        <v>43834</v>
      </c>
      <c r="G26" s="1" t="s">
        <v>18</v>
      </c>
      <c r="H26" s="1">
        <v>2.1000000000000001E-2</v>
      </c>
      <c r="I26" s="22">
        <v>10000</v>
      </c>
    </row>
    <row r="27" spans="2:9" x14ac:dyDescent="0.3">
      <c r="B27" s="1" t="s">
        <v>46</v>
      </c>
      <c r="C27" s="1" t="s">
        <v>12</v>
      </c>
      <c r="D27" s="1" t="s">
        <v>17</v>
      </c>
      <c r="E27" s="1" t="s">
        <v>11</v>
      </c>
      <c r="F27" s="2">
        <v>43751</v>
      </c>
      <c r="G27" s="1" t="s">
        <v>14</v>
      </c>
      <c r="H27" s="1">
        <v>0.03</v>
      </c>
      <c r="I27" s="22">
        <v>270000</v>
      </c>
    </row>
    <row r="28" spans="2:9" x14ac:dyDescent="0.3">
      <c r="B28" s="1" t="s">
        <v>15</v>
      </c>
      <c r="C28" s="1" t="s">
        <v>16</v>
      </c>
      <c r="D28" s="1" t="s">
        <v>17</v>
      </c>
      <c r="E28" s="1" t="s">
        <v>11</v>
      </c>
      <c r="F28" s="2">
        <v>43126</v>
      </c>
      <c r="G28" s="1" t="s">
        <v>18</v>
      </c>
      <c r="H28" s="1" t="s">
        <v>66</v>
      </c>
      <c r="I28" s="22">
        <v>150000</v>
      </c>
    </row>
    <row r="29" spans="2:9" x14ac:dyDescent="0.3">
      <c r="B29" s="1" t="s">
        <v>45</v>
      </c>
      <c r="C29" s="1" t="s">
        <v>16</v>
      </c>
      <c r="D29" s="1" t="s">
        <v>17</v>
      </c>
      <c r="E29" s="1" t="s">
        <v>11</v>
      </c>
      <c r="F29" s="2">
        <v>43365</v>
      </c>
      <c r="G29" s="1" t="s">
        <v>18</v>
      </c>
      <c r="H29" s="1">
        <v>0.02</v>
      </c>
      <c r="I29" s="22">
        <v>150000</v>
      </c>
    </row>
    <row r="30" spans="2:9" x14ac:dyDescent="0.3">
      <c r="B30" s="1" t="s">
        <v>49</v>
      </c>
      <c r="C30" s="1" t="s">
        <v>24</v>
      </c>
      <c r="D30" s="1" t="s">
        <v>17</v>
      </c>
      <c r="E30" s="1" t="s">
        <v>11</v>
      </c>
      <c r="F30" s="2">
        <v>43209</v>
      </c>
      <c r="G30" s="1" t="s">
        <v>18</v>
      </c>
      <c r="H30" s="1">
        <v>2.3E-2</v>
      </c>
      <c r="I30" s="22">
        <v>120000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I29"/>
  <sheetViews>
    <sheetView workbookViewId="0">
      <selection activeCell="L10" sqref="L10"/>
    </sheetView>
  </sheetViews>
  <sheetFormatPr defaultRowHeight="16.5" x14ac:dyDescent="0.3"/>
  <cols>
    <col min="1" max="1" width="4.125" customWidth="1"/>
    <col min="5" max="5" width="5.25" bestFit="1" customWidth="1"/>
    <col min="6" max="6" width="11.125" bestFit="1" customWidth="1"/>
    <col min="9" max="9" width="11.375" customWidth="1"/>
  </cols>
  <sheetData>
    <row r="2" spans="2:9" x14ac:dyDescent="0.3">
      <c r="B2" t="s">
        <v>0</v>
      </c>
    </row>
    <row r="3" spans="2:9" x14ac:dyDescent="0.3">
      <c r="B3" s="1" t="s">
        <v>1</v>
      </c>
      <c r="C3" s="1" t="s">
        <v>4</v>
      </c>
      <c r="D3" s="1" t="s">
        <v>5</v>
      </c>
      <c r="E3" s="1" t="s">
        <v>2</v>
      </c>
      <c r="F3" s="1" t="s">
        <v>65</v>
      </c>
      <c r="G3" s="1" t="s">
        <v>7</v>
      </c>
      <c r="H3" s="1" t="s">
        <v>8</v>
      </c>
      <c r="I3" s="1" t="s">
        <v>6</v>
      </c>
    </row>
    <row r="4" spans="2:9" x14ac:dyDescent="0.3">
      <c r="B4" s="1" t="s">
        <v>10</v>
      </c>
      <c r="C4" s="1" t="s">
        <v>12</v>
      </c>
      <c r="D4" s="1" t="s">
        <v>13</v>
      </c>
      <c r="E4" s="1" t="s">
        <v>11</v>
      </c>
      <c r="F4" s="2">
        <v>43894</v>
      </c>
      <c r="G4" s="1" t="s">
        <v>14</v>
      </c>
      <c r="H4" s="4">
        <v>0.03</v>
      </c>
      <c r="I4" s="3">
        <v>120000</v>
      </c>
    </row>
    <row r="5" spans="2:9" x14ac:dyDescent="0.3">
      <c r="B5" s="1" t="s">
        <v>15</v>
      </c>
      <c r="C5" s="1" t="s">
        <v>16</v>
      </c>
      <c r="D5" s="1" t="s">
        <v>17</v>
      </c>
      <c r="E5" s="1" t="s">
        <v>11</v>
      </c>
      <c r="F5" s="2">
        <v>43126</v>
      </c>
      <c r="G5" s="1" t="s">
        <v>18</v>
      </c>
      <c r="H5" s="4">
        <v>0.02</v>
      </c>
      <c r="I5" s="3">
        <v>150000</v>
      </c>
    </row>
    <row r="6" spans="2:9" x14ac:dyDescent="0.3">
      <c r="B6" s="1" t="s">
        <v>19</v>
      </c>
      <c r="C6" s="1" t="s">
        <v>16</v>
      </c>
      <c r="D6" s="1" t="s">
        <v>21</v>
      </c>
      <c r="E6" s="1" t="s">
        <v>20</v>
      </c>
      <c r="F6" s="2">
        <v>43282</v>
      </c>
      <c r="G6" s="1" t="s">
        <v>14</v>
      </c>
      <c r="H6" s="4">
        <v>0.02</v>
      </c>
      <c r="I6" s="3">
        <v>50000</v>
      </c>
    </row>
    <row r="7" spans="2:9" x14ac:dyDescent="0.3">
      <c r="B7" s="1" t="s">
        <v>22</v>
      </c>
      <c r="C7" s="1" t="s">
        <v>12</v>
      </c>
      <c r="D7" s="1" t="s">
        <v>21</v>
      </c>
      <c r="E7" s="1" t="s">
        <v>20</v>
      </c>
      <c r="F7" s="2">
        <v>43330</v>
      </c>
      <c r="G7" s="1" t="s">
        <v>14</v>
      </c>
      <c r="H7" s="4">
        <v>2.9000000000000001E-2</v>
      </c>
      <c r="I7" s="3">
        <v>80000</v>
      </c>
    </row>
    <row r="8" spans="2:9" x14ac:dyDescent="0.3">
      <c r="B8" s="1" t="s">
        <v>23</v>
      </c>
      <c r="C8" s="1" t="s">
        <v>24</v>
      </c>
      <c r="D8" s="1" t="s">
        <v>13</v>
      </c>
      <c r="E8" s="1" t="s">
        <v>11</v>
      </c>
      <c r="F8" s="2">
        <v>43734</v>
      </c>
      <c r="G8" s="1" t="s">
        <v>14</v>
      </c>
      <c r="H8" s="4">
        <v>2.8000000000000001E-2</v>
      </c>
      <c r="I8" s="3">
        <v>100000</v>
      </c>
    </row>
    <row r="9" spans="2:9" x14ac:dyDescent="0.3">
      <c r="B9" s="1" t="s">
        <v>25</v>
      </c>
      <c r="C9" s="1" t="s">
        <v>16</v>
      </c>
      <c r="D9" s="1" t="s">
        <v>13</v>
      </c>
      <c r="E9" s="1" t="s">
        <v>11</v>
      </c>
      <c r="F9" s="2">
        <v>43456</v>
      </c>
      <c r="G9" s="1" t="s">
        <v>14</v>
      </c>
      <c r="H9" s="4">
        <v>0.02</v>
      </c>
      <c r="I9" s="3">
        <v>90000</v>
      </c>
    </row>
    <row r="10" spans="2:9" x14ac:dyDescent="0.3">
      <c r="B10" s="1" t="s">
        <v>26</v>
      </c>
      <c r="C10" s="1" t="s">
        <v>16</v>
      </c>
      <c r="D10" s="1" t="s">
        <v>21</v>
      </c>
      <c r="E10" s="1" t="s">
        <v>20</v>
      </c>
      <c r="F10" s="2">
        <v>43783</v>
      </c>
      <c r="G10" s="1" t="s">
        <v>14</v>
      </c>
      <c r="H10" s="4">
        <v>0.02</v>
      </c>
      <c r="I10" s="3">
        <v>100000</v>
      </c>
    </row>
    <row r="11" spans="2:9" x14ac:dyDescent="0.3">
      <c r="B11" s="1" t="s">
        <v>27</v>
      </c>
      <c r="C11" s="1" t="s">
        <v>16</v>
      </c>
      <c r="D11" s="1" t="s">
        <v>28</v>
      </c>
      <c r="E11" s="1" t="s">
        <v>20</v>
      </c>
      <c r="F11" s="2">
        <v>43574</v>
      </c>
      <c r="G11" s="1" t="s">
        <v>18</v>
      </c>
      <c r="H11" s="4">
        <v>0.02</v>
      </c>
      <c r="I11" s="3">
        <v>120000</v>
      </c>
    </row>
    <row r="12" spans="2:9" x14ac:dyDescent="0.3">
      <c r="B12" s="1" t="s">
        <v>29</v>
      </c>
      <c r="C12" s="1" t="s">
        <v>16</v>
      </c>
      <c r="D12" s="1" t="s">
        <v>21</v>
      </c>
      <c r="E12" s="1" t="s">
        <v>11</v>
      </c>
      <c r="F12" s="2">
        <v>43798</v>
      </c>
      <c r="G12" s="1" t="s">
        <v>14</v>
      </c>
      <c r="H12" s="4">
        <v>0.02</v>
      </c>
      <c r="I12" s="3">
        <v>250000</v>
      </c>
    </row>
    <row r="13" spans="2:9" x14ac:dyDescent="0.3">
      <c r="B13" s="1" t="s">
        <v>30</v>
      </c>
      <c r="C13" s="1" t="s">
        <v>24</v>
      </c>
      <c r="D13" s="1" t="s">
        <v>13</v>
      </c>
      <c r="E13" s="1" t="s">
        <v>11</v>
      </c>
      <c r="F13" s="2">
        <v>43834</v>
      </c>
      <c r="G13" s="1" t="s">
        <v>18</v>
      </c>
      <c r="H13" s="4">
        <v>2.1000000000000001E-2</v>
      </c>
      <c r="I13" s="3">
        <v>10000</v>
      </c>
    </row>
    <row r="14" spans="2:9" x14ac:dyDescent="0.3">
      <c r="B14" s="1" t="s">
        <v>38</v>
      </c>
      <c r="C14" s="1" t="s">
        <v>24</v>
      </c>
      <c r="D14" s="1" t="s">
        <v>21</v>
      </c>
      <c r="E14" s="1" t="s">
        <v>11</v>
      </c>
      <c r="F14" s="2">
        <v>44169</v>
      </c>
      <c r="G14" s="1" t="s">
        <v>14</v>
      </c>
      <c r="H14" s="4">
        <v>2.8000000000000001E-2</v>
      </c>
      <c r="I14" s="3">
        <v>120000</v>
      </c>
    </row>
    <row r="15" spans="2:9" x14ac:dyDescent="0.3">
      <c r="B15" s="1" t="s">
        <v>39</v>
      </c>
      <c r="C15" s="1" t="s">
        <v>12</v>
      </c>
      <c r="D15" s="1" t="s">
        <v>28</v>
      </c>
      <c r="E15" s="1" t="s">
        <v>20</v>
      </c>
      <c r="F15" s="2">
        <v>43887</v>
      </c>
      <c r="G15" s="1" t="s">
        <v>14</v>
      </c>
      <c r="H15" s="4">
        <v>2.8000000000000001E-2</v>
      </c>
      <c r="I15" s="3">
        <v>250000</v>
      </c>
    </row>
    <row r="16" spans="2:9" x14ac:dyDescent="0.3">
      <c r="B16" s="1" t="s">
        <v>40</v>
      </c>
      <c r="C16" s="1" t="s">
        <v>24</v>
      </c>
      <c r="D16" s="1" t="s">
        <v>21</v>
      </c>
      <c r="E16" s="1" t="s">
        <v>20</v>
      </c>
      <c r="F16" s="2">
        <v>44066</v>
      </c>
      <c r="G16" s="1" t="s">
        <v>14</v>
      </c>
      <c r="H16" s="4">
        <v>2.8000000000000001E-2</v>
      </c>
      <c r="I16" s="3">
        <v>210000</v>
      </c>
    </row>
    <row r="17" spans="2:9" x14ac:dyDescent="0.3">
      <c r="B17" s="1" t="s">
        <v>41</v>
      </c>
      <c r="C17" s="1" t="s">
        <v>16</v>
      </c>
      <c r="D17" s="1" t="s">
        <v>13</v>
      </c>
      <c r="E17" s="1" t="s">
        <v>11</v>
      </c>
      <c r="F17" s="2">
        <v>43808</v>
      </c>
      <c r="G17" s="1" t="s">
        <v>18</v>
      </c>
      <c r="H17" s="4">
        <v>0.02</v>
      </c>
      <c r="I17" s="3">
        <v>70000</v>
      </c>
    </row>
    <row r="18" spans="2:9" x14ac:dyDescent="0.3">
      <c r="B18" s="1" t="s">
        <v>42</v>
      </c>
      <c r="C18" s="1" t="s">
        <v>24</v>
      </c>
      <c r="D18" s="1" t="s">
        <v>21</v>
      </c>
      <c r="E18" s="1" t="s">
        <v>11</v>
      </c>
      <c r="F18" s="2">
        <v>43145</v>
      </c>
      <c r="G18" s="1" t="s">
        <v>14</v>
      </c>
      <c r="H18" s="4">
        <v>2.3E-2</v>
      </c>
      <c r="I18" s="3">
        <v>70000</v>
      </c>
    </row>
    <row r="19" spans="2:9" x14ac:dyDescent="0.3">
      <c r="B19" s="1" t="s">
        <v>43</v>
      </c>
      <c r="C19" s="1" t="s">
        <v>24</v>
      </c>
      <c r="D19" s="1" t="s">
        <v>21</v>
      </c>
      <c r="E19" s="1" t="s">
        <v>11</v>
      </c>
      <c r="F19" s="2">
        <v>44065</v>
      </c>
      <c r="G19" s="1" t="s">
        <v>18</v>
      </c>
      <c r="H19" s="4">
        <v>3.3000000000000002E-2</v>
      </c>
      <c r="I19" s="3">
        <v>50000</v>
      </c>
    </row>
    <row r="20" spans="2:9" x14ac:dyDescent="0.3">
      <c r="B20" s="1" t="s">
        <v>45</v>
      </c>
      <c r="C20" s="1" t="s">
        <v>16</v>
      </c>
      <c r="D20" s="1" t="s">
        <v>17</v>
      </c>
      <c r="E20" s="1" t="s">
        <v>11</v>
      </c>
      <c r="F20" s="2">
        <v>43365</v>
      </c>
      <c r="G20" s="1" t="s">
        <v>18</v>
      </c>
      <c r="H20" s="4">
        <v>0.02</v>
      </c>
      <c r="I20" s="3">
        <v>150000</v>
      </c>
    </row>
    <row r="21" spans="2:9" x14ac:dyDescent="0.3">
      <c r="B21" s="1" t="s">
        <v>46</v>
      </c>
      <c r="C21" s="1" t="s">
        <v>12</v>
      </c>
      <c r="D21" s="1" t="s">
        <v>17</v>
      </c>
      <c r="E21" s="1" t="s">
        <v>11</v>
      </c>
      <c r="F21" s="2">
        <v>43751</v>
      </c>
      <c r="G21" s="1" t="s">
        <v>14</v>
      </c>
      <c r="H21" s="4">
        <v>0.03</v>
      </c>
      <c r="I21" s="3">
        <v>270000</v>
      </c>
    </row>
    <row r="22" spans="2:9" x14ac:dyDescent="0.3">
      <c r="B22" s="1" t="s">
        <v>47</v>
      </c>
      <c r="C22" s="1" t="s">
        <v>16</v>
      </c>
      <c r="D22" s="1" t="s">
        <v>13</v>
      </c>
      <c r="E22" s="1" t="s">
        <v>11</v>
      </c>
      <c r="F22" s="2">
        <v>44060</v>
      </c>
      <c r="G22" s="1" t="s">
        <v>14</v>
      </c>
      <c r="H22" s="4">
        <v>2.1999999999999999E-2</v>
      </c>
      <c r="I22" s="3">
        <v>120000</v>
      </c>
    </row>
    <row r="23" spans="2:9" x14ac:dyDescent="0.3">
      <c r="B23" s="1" t="s">
        <v>48</v>
      </c>
      <c r="C23" s="1" t="s">
        <v>12</v>
      </c>
      <c r="D23" s="1" t="s">
        <v>28</v>
      </c>
      <c r="E23" s="1" t="s">
        <v>11</v>
      </c>
      <c r="F23" s="2">
        <v>43350</v>
      </c>
      <c r="G23" s="1" t="s">
        <v>14</v>
      </c>
      <c r="H23" s="4">
        <v>3.5999999999999997E-2</v>
      </c>
      <c r="I23" s="3">
        <v>150000</v>
      </c>
    </row>
    <row r="24" spans="2:9" x14ac:dyDescent="0.3">
      <c r="B24" s="1" t="s">
        <v>49</v>
      </c>
      <c r="C24" s="1" t="s">
        <v>24</v>
      </c>
      <c r="D24" s="1" t="s">
        <v>17</v>
      </c>
      <c r="E24" s="1" t="s">
        <v>11</v>
      </c>
      <c r="F24" s="2">
        <v>43209</v>
      </c>
      <c r="G24" s="1" t="s">
        <v>18</v>
      </c>
      <c r="H24" s="4">
        <v>2.3E-2</v>
      </c>
      <c r="I24" s="3">
        <v>120000</v>
      </c>
    </row>
    <row r="25" spans="2:9" x14ac:dyDescent="0.3">
      <c r="B25" s="1" t="s">
        <v>50</v>
      </c>
      <c r="C25" s="1" t="s">
        <v>24</v>
      </c>
      <c r="D25" s="1" t="s">
        <v>13</v>
      </c>
      <c r="E25" s="1" t="s">
        <v>20</v>
      </c>
      <c r="F25" s="2">
        <v>44042</v>
      </c>
      <c r="G25" s="1" t="s">
        <v>14</v>
      </c>
      <c r="H25" s="4">
        <v>2.1000000000000001E-2</v>
      </c>
      <c r="I25" s="3">
        <v>80000</v>
      </c>
    </row>
    <row r="26" spans="2:9" x14ac:dyDescent="0.3">
      <c r="B26" s="1" t="s">
        <v>51</v>
      </c>
      <c r="C26" s="1" t="s">
        <v>12</v>
      </c>
      <c r="D26" s="1" t="s">
        <v>13</v>
      </c>
      <c r="E26" s="1" t="s">
        <v>11</v>
      </c>
      <c r="F26" s="2">
        <v>44164</v>
      </c>
      <c r="G26" s="1" t="s">
        <v>14</v>
      </c>
      <c r="H26" s="4">
        <v>2.8000000000000001E-2</v>
      </c>
      <c r="I26" s="3">
        <v>150000</v>
      </c>
    </row>
    <row r="27" spans="2:9" x14ac:dyDescent="0.3">
      <c r="B27" s="1" t="s">
        <v>52</v>
      </c>
      <c r="C27" s="1" t="s">
        <v>16</v>
      </c>
      <c r="D27" s="1" t="s">
        <v>21</v>
      </c>
      <c r="E27" s="1" t="s">
        <v>20</v>
      </c>
      <c r="F27" s="2">
        <v>43443</v>
      </c>
      <c r="G27" s="1" t="s">
        <v>14</v>
      </c>
      <c r="H27" s="4">
        <v>2.5000000000000001E-2</v>
      </c>
      <c r="I27" s="3">
        <v>250000</v>
      </c>
    </row>
    <row r="28" spans="2:9" x14ac:dyDescent="0.3">
      <c r="B28" s="1" t="s">
        <v>53</v>
      </c>
      <c r="C28" s="1" t="s">
        <v>12</v>
      </c>
      <c r="D28" s="1" t="s">
        <v>13</v>
      </c>
      <c r="E28" s="1" t="s">
        <v>11</v>
      </c>
      <c r="F28" s="2">
        <v>43635</v>
      </c>
      <c r="G28" s="1" t="s">
        <v>14</v>
      </c>
      <c r="H28" s="4">
        <v>2.9000000000000001E-2</v>
      </c>
      <c r="I28" s="3">
        <v>150000</v>
      </c>
    </row>
    <row r="29" spans="2:9" x14ac:dyDescent="0.3">
      <c r="B29" s="1" t="s">
        <v>54</v>
      </c>
      <c r="C29" s="1" t="s">
        <v>24</v>
      </c>
      <c r="D29" s="1" t="s">
        <v>28</v>
      </c>
      <c r="E29" s="1" t="s">
        <v>11</v>
      </c>
      <c r="F29" s="2">
        <v>44124</v>
      </c>
      <c r="G29" s="1" t="s">
        <v>14</v>
      </c>
      <c r="H29" s="4">
        <v>2.8000000000000001E-2</v>
      </c>
      <c r="I29" s="3">
        <v>50000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가입자검색">
          <controlPr defaultSize="0" autoLine="0" r:id="rId4">
            <anchor moveWithCells="1">
              <from>
                <xdr:col>7</xdr:col>
                <xdr:colOff>142875</xdr:colOff>
                <xdr:row>0</xdr:row>
                <xdr:rowOff>76200</xdr:rowOff>
              </from>
              <to>
                <xdr:col>8</xdr:col>
                <xdr:colOff>733425</xdr:colOff>
                <xdr:row>1</xdr:row>
                <xdr:rowOff>152400</xdr:rowOff>
              </to>
            </anchor>
          </controlPr>
        </control>
      </mc:Choice>
      <mc:Fallback>
        <control shapeId="8193" r:id="rId3" name="cmd가입자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아란 김</cp:lastModifiedBy>
  <cp:lastPrinted>2025-11-17T11:23:29Z</cp:lastPrinted>
  <dcterms:created xsi:type="dcterms:W3CDTF">2023-08-09T00:13:15Z</dcterms:created>
  <dcterms:modified xsi:type="dcterms:W3CDTF">2025-11-17T14:20:21Z</dcterms:modified>
</cp:coreProperties>
</file>