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새 폴더 (2)\02 최신기출유형\01회\"/>
    </mc:Choice>
  </mc:AlternateContent>
  <xr:revisionPtr revIDLastSave="0" documentId="13_ncr:1_{F287CC0E-AA12-43F5-8D71-2FE92070369E}" xr6:coauthVersionLast="47" xr6:coauthVersionMax="47" xr10:uidLastSave="{00000000-0000-0000-0000-000000000000}"/>
  <bookViews>
    <workbookView xWindow="-108" yWindow="-108" windowWidth="23256" windowHeight="1245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 a="1"/>
  <c r="I4" i="3" s="1"/>
  <c r="I5" i="3" a="1"/>
  <c r="I5" i="3" s="1"/>
  <c r="I6" i="3" a="1"/>
  <c r="I6" i="3" s="1"/>
  <c r="I7" i="3" a="1"/>
  <c r="I7" i="3" s="1"/>
  <c r="I8" i="3" a="1"/>
  <c r="I8" i="3" s="1"/>
  <c r="I9" i="3" a="1"/>
  <c r="I9" i="3" s="1"/>
  <c r="I10" i="3" a="1"/>
  <c r="I10" i="3"/>
  <c r="I11" i="3" a="1"/>
  <c r="I11" i="3" s="1"/>
  <c r="I12" i="3" a="1"/>
  <c r="I12" i="3" s="1"/>
  <c r="I13" i="3" a="1"/>
  <c r="I13" i="3" s="1"/>
  <c r="I14" i="3" a="1"/>
  <c r="I14" i="3"/>
  <c r="I15" i="3" a="1"/>
  <c r="I15" i="3" s="1"/>
  <c r="I16" i="3" a="1"/>
  <c r="I16" i="3" s="1"/>
  <c r="I17" i="3" a="1"/>
  <c r="I17" i="3" s="1"/>
  <c r="I18" i="3" a="1"/>
  <c r="I18" i="3"/>
  <c r="I19" i="3" a="1"/>
  <c r="I19" i="3" s="1"/>
  <c r="I20" i="3" a="1"/>
  <c r="I20" i="3" s="1"/>
  <c r="I21" i="3" a="1"/>
  <c r="I21" i="3" s="1"/>
  <c r="I22" i="3" a="1"/>
  <c r="I22" i="3"/>
  <c r="I23" i="3" a="1"/>
  <c r="I23" i="3" s="1"/>
  <c r="I24" i="3" a="1"/>
  <c r="I24" i="3" s="1"/>
  <c r="I25" i="3" a="1"/>
  <c r="I25" i="3" s="1"/>
  <c r="I26" i="3" a="1"/>
  <c r="I26" i="3"/>
  <c r="I27" i="3" a="1"/>
  <c r="I27" i="3" s="1"/>
  <c r="I28" i="3" a="1"/>
  <c r="I28" i="3" s="1"/>
  <c r="I29" i="3" a="1"/>
  <c r="I29" i="3" s="1"/>
  <c r="I30" i="3" a="1"/>
  <c r="I30" i="3" s="1"/>
  <c r="I31" i="3" a="1"/>
  <c r="I31" i="3" s="1"/>
  <c r="I32" i="3" a="1"/>
  <c r="I32" i="3" s="1"/>
  <c r="I33" i="3" a="1"/>
  <c r="I33" i="3" s="1"/>
  <c r="I34" i="3" a="1"/>
  <c r="I34" i="3" s="1"/>
  <c r="I35" i="3" a="1"/>
  <c r="I35" i="3" s="1"/>
  <c r="I3" i="3" a="1"/>
  <c r="I3" i="3" s="1"/>
  <c r="A28" i="1"/>
  <c r="L3" i="3" a="1"/>
  <c r="L4" i="3" a="1"/>
  <c r="L9" i="3" a="1"/>
  <c r="L13" i="3" a="1"/>
  <c r="L17" i="3" a="1"/>
  <c r="L21" i="3" a="1"/>
  <c r="L25" i="3" a="1"/>
  <c r="L29" i="3" a="1"/>
  <c r="L33" i="3" a="1"/>
  <c r="L5" i="3" a="1"/>
  <c r="L8" i="3" a="1"/>
  <c r="L20" i="3" a="1"/>
  <c r="L32" i="3" a="1"/>
  <c r="L6" i="3" a="1"/>
  <c r="L10" i="3" a="1"/>
  <c r="L14" i="3" a="1"/>
  <c r="L18" i="3" a="1"/>
  <c r="L22" i="3" a="1"/>
  <c r="L26" i="3" a="1"/>
  <c r="L30" i="3" a="1"/>
  <c r="L34" i="3" a="1"/>
  <c r="L28" i="3" a="1"/>
  <c r="L12" i="3" a="1"/>
  <c r="L7" i="3" a="1"/>
  <c r="L11" i="3" a="1"/>
  <c r="L15" i="3" a="1"/>
  <c r="L19" i="3" a="1"/>
  <c r="L23" i="3" a="1"/>
  <c r="L27" i="3" a="1"/>
  <c r="L31" i="3" a="1"/>
  <c r="L35" i="3" a="1"/>
  <c r="L16" i="3" a="1"/>
  <c r="L24" i="3" a="1"/>
  <c r="L24" i="3" l="1"/>
  <c r="L16" i="3"/>
  <c r="L35" i="3"/>
  <c r="L31" i="3"/>
  <c r="L27" i="3"/>
  <c r="L23" i="3"/>
  <c r="L19" i="3"/>
  <c r="L15" i="3"/>
  <c r="L11" i="3"/>
  <c r="L7" i="3"/>
  <c r="L12" i="3"/>
  <c r="L28" i="3"/>
  <c r="L34" i="3"/>
  <c r="L30" i="3"/>
  <c r="L26" i="3"/>
  <c r="L22" i="3"/>
  <c r="L18" i="3"/>
  <c r="L14" i="3"/>
  <c r="L10" i="3"/>
  <c r="L6" i="3"/>
  <c r="L32" i="3"/>
  <c r="L20" i="3"/>
  <c r="L8" i="3"/>
  <c r="L5" i="3"/>
  <c r="L33" i="3"/>
  <c r="L29" i="3"/>
  <c r="L25" i="3"/>
  <c r="L21" i="3"/>
  <c r="L17" i="3"/>
  <c r="L13" i="3"/>
  <c r="L9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E167FB8-5FC6-4911-9CF6-C774A3F1A625}" name="MS Access Database_Query" type="1" refreshedVersion="8" background="1">
    <dbPr connection="DSN=MS Access Database;DBQ=C:\새 폴더 (2)\02 최신기출유형\01회\저축현황.accdb;DefaultDir=C:\새 폴더 (2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새 폴더 (2)\02 최신기출유형\01회\저축현황.accdb`.가입자별저축 가입자별저축"/>
  </connection>
  <connection id="2" xr16:uid="{9FA9764D-346A-45D9-A162-15B8891E268C}" name="MS Access Database_Query1" type="1" refreshedVersion="8" background="1">
    <dbPr connection="DSN=MS Access Database;DBQ=C:\새 폴더 (2)\02 최신기출유형\01회\저축현황.accdb;DefaultDir=C:\새 폴더 (2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새 폴더 (2)\02 최신기출유형\01회\저축현황.accdb`.가입자별저축 가입자별저축"/>
  </connection>
  <connection id="3" xr16:uid="{C0AAC2D7-22E3-4ED7-869B-EB0B0D66809B}" name="MS Access Database_Query2" type="1" refreshedVersion="8" background="1">
    <dbPr connection="DSN=MS Access Database;DBQ=C:\새 폴더 (2)\02 최신기출유형\01회\저축현황.accdb;DefaultDir=C:\새 폴더 (2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`C:\새 폴더 (2)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<sst xmlns="http://schemas.openxmlformats.org/spreadsheetml/2006/main" count="953" uniqueCount="79">
  <si>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</si>
  <si>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</si>
  <si>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</si>
  <si>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</si>
  <si>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</si>
  <si>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</si>
  <si>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</si>
  <si>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</si>
  <si>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</si>
  <si>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</si>
  <si>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</si>
  <si>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</si>
  <si>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</si>
  <si>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</si>
  <si>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</si>
  <si>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</si>
  <si>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</si>
  <si>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</si>
  <si>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</si>
  <si>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</si>
  <si>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</si>
  <si>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</si>
  <si>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</si>
  <si>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</si>
  <si>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</si>
  <si>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</si>
  <si>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</si>
  <si>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</si>
  <si>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</si>
  <si>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</si>
  <si>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</si>
  <si>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</si>
  <si>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</si>
  <si>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</si>
  <si>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</si>
  <si>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</si>
  <si>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</si>
  <si>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</si>
  <si>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</si>
  <si>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</si>
  <si>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</si>
  <si>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</si>
  <si>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</si>
  <si>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</si>
  <si>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</si>
  <si>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</si>
  <si>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</si>
  <si>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</si>
  <si>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</si>
  <si>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</si>
  <si>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</si>
  <si>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</si>
  <si>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</si>
  <si>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</si>
  <si>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</si>
  <si>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</si>
  <si>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</si>
  <si>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</si>
  <si>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</si>
  <si>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</si>
  <si>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</si>
  <si>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</si>
  <si>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</si>
  <si>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</si>
  <si>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</si>
  <si>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</si>
  <si>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</si>
  <si>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</si>
  <si>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</si>
  <si>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</si>
  <si>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</si>
  <si>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</si>
  <si>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</si>
  <si>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(다중 항목)</t>
  </si>
  <si>
    <t>가입년월일</t>
    <phoneticPr fontId="1" type="noConversion"/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</si>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</sst>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F9-4526-AF56-CB702E9ADD9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권성현" refreshedDate="45868.561016782405" backgroundQuery="1" createdVersion="8" refreshedVersion="8" minRefreshableVersion="3" recordCount="33" xr:uid="{54BFEBBF-ED36-4829-A216-CE53BD26D5F5}">
  <cacheSource type="external" connectionId="3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DAD068-3896-47C8-9BA7-2C734CFE4473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Col" compact="0" showAll="0" defaultSubtotal="0">
      <items count="3">
        <item x="2"/>
        <item x="1"/>
        <item x="0"/>
      </items>
    </pivotField>
    <pivotField axis="axisPage" compact="0" multipleItemSelectionAllowed="1" showAll="0" defaultSubtotal="0">
      <items count="4">
        <item x="1"/>
        <item h="1" x="3"/>
        <item x="2"/>
        <item h="1" x="0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A3" sqref="A3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 = "청약", B3 = "여"),AND(E3 = "여의도",F3 &gt;= 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6" priority="1">
      <formula>AND(MOD(MONTH($C3),2) = 1, $C3&gt;= 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6" workbookViewId="0">
      <selection activeCell="N40" sqref="N40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verticalDpi="4294967293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5" workbookViewId="0">
      <selection activeCell="M32" sqref="M3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74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 cm="1">
        <f t="array" ref="I3">INDEX($A$40:$E$42, MATCH($D3,$A$40:$A$42,0),MATCH(YEAR($C3),$B$38:$E$38,1)+1)</f>
        <v>0.02</v>
      </c>
      <c r="J3" s="7">
        <f>ROUNDUP(FV(I3/12,G3,-F3,,IF(H3 = "월말",0,1)),-3)</f>
        <v>15927000</v>
      </c>
      <c r="K3" s="1" t="str">
        <f ca="1">TEXT(QUOTIENT(_xlfn.DAYS(TODAY(),C3),30),"00개월")</f>
        <v>68개월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 cm="1">
        <f t="array" ref="I4">INDEX($A$40:$E$42, MATCH($D4,$A$40:$A$42,0),MATCH(YEAR($C4),$B$38:$E$38,1)+1)</f>
        <v>2.1999999999999999E-2</v>
      </c>
      <c r="J4" s="7">
        <f t="shared" ref="J4:J35" si="0">ROUNDUP(FV(I4/12,G4,-F4,,IF(H4 = "월말",0,1)),-3)</f>
        <v>33584000</v>
      </c>
      <c r="K4" s="1" t="str">
        <f t="shared" ref="K4:K35" ca="1" si="1">TEXT(QUOTIENT(_xlfn.DAYS(TODAY(),C4),30),"00개월")</f>
        <v>105개월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 cm="1">
        <f t="array" ref="I5">INDEX($A$40:$E$42, MATCH($D5,$A$40:$A$42,0),MATCH(YEAR($C5),$B$38:$E$38,1)+1)</f>
        <v>0.02</v>
      </c>
      <c r="J5" s="7">
        <f t="shared" si="0"/>
        <v>15927000</v>
      </c>
      <c r="K5" s="1" t="str">
        <f t="shared" ca="1" si="1"/>
        <v>76개월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 cm="1">
        <f t="array" ref="I6">INDEX($A$40:$E$42, MATCH($D6,$A$40:$A$42,0),MATCH(YEAR($C6),$B$38:$E$38,1)+1)</f>
        <v>2.3E-2</v>
      </c>
      <c r="J6" s="7">
        <f t="shared" si="0"/>
        <v>13504000</v>
      </c>
      <c r="K6" s="1" t="str">
        <f t="shared" ca="1" si="1"/>
        <v>71개월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 cm="1">
        <f t="array" ref="I7">INDEX($A$40:$E$42, MATCH($D7,$A$40:$A$42,0),MATCH(YEAR($C7),$B$38:$E$38,1)+1)</f>
        <v>0.02</v>
      </c>
      <c r="J7" s="7">
        <f t="shared" si="0"/>
        <v>11965000</v>
      </c>
      <c r="K7" s="1" t="str">
        <f t="shared" ca="1" si="1"/>
        <v>80개월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 cm="1">
        <f t="array" ref="I8">INDEX($A$40:$E$42, MATCH($D8,$A$40:$A$42,0),MATCH(YEAR($C8),$B$38:$E$38,1)+1)</f>
        <v>2.8000000000000001E-2</v>
      </c>
      <c r="J8" s="7">
        <f t="shared" si="0"/>
        <v>16635000</v>
      </c>
      <c r="K8" s="1" t="str">
        <f t="shared" ca="1" si="1"/>
        <v>65개월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 cm="1">
        <f t="array" ref="I9">INDEX($A$40:$E$42, MATCH($D9,$A$40:$A$42,0),MATCH(YEAR($C9),$B$38:$E$38,1)+1)</f>
        <v>2.3E-2</v>
      </c>
      <c r="J9" s="7">
        <f t="shared" si="0"/>
        <v>16174000</v>
      </c>
      <c r="K9" s="1" t="str">
        <f t="shared" ca="1" si="1"/>
        <v>88개월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 cm="1">
        <f t="array" ref="I10">INDEX($A$40:$E$42, MATCH($D10,$A$40:$A$42,0),MATCH(YEAR($C10),$B$38:$E$38,1)+1)</f>
        <v>2.3E-2</v>
      </c>
      <c r="J10" s="7">
        <f t="shared" si="0"/>
        <v>1348000</v>
      </c>
      <c r="K10" s="1" t="str">
        <f t="shared" ca="1" si="1"/>
        <v>68개월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 cm="1">
        <f t="array" ref="I11">INDEX($A$40:$E$42, MATCH($D11,$A$40:$A$42,0),MATCH(YEAR($C11),$B$38:$E$38,1)+1)</f>
        <v>2.1999999999999999E-2</v>
      </c>
      <c r="J11" s="7">
        <f t="shared" si="0"/>
        <v>6717000</v>
      </c>
      <c r="K11" s="1" t="str">
        <f t="shared" ca="1" si="1"/>
        <v>110개월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 cm="1">
        <f t="array" ref="I12">INDEX($A$40:$E$42, MATCH($D12,$A$40:$A$42,0),MATCH(YEAR($C12),$B$38:$E$38,1)+1)</f>
        <v>2.9000000000000001E-2</v>
      </c>
      <c r="J12" s="7">
        <f t="shared" si="0"/>
        <v>20853000</v>
      </c>
      <c r="K12" s="1" t="str">
        <f t="shared" ca="1" si="1"/>
        <v>76개월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 cm="1">
        <f t="array" ref="I13">INDEX($A$40:$E$42, MATCH($D13,$A$40:$A$42,0),MATCH(YEAR($C13),$B$38:$E$38,1)+1)</f>
        <v>2.9000000000000001E-2</v>
      </c>
      <c r="J13" s="7">
        <f t="shared" si="0"/>
        <v>10427000</v>
      </c>
      <c r="K13" s="1" t="str">
        <f t="shared" ca="1" si="1"/>
        <v>68개월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 cm="1">
        <f t="array" ref="I14">INDEX($A$40:$E$42, MATCH($D14,$A$40:$A$42,0),MATCH(YEAR($C14),$B$38:$E$38,1)+1)</f>
        <v>2.8000000000000001E-2</v>
      </c>
      <c r="J14" s="7">
        <f t="shared" si="0"/>
        <v>20794000</v>
      </c>
      <c r="K14" s="1" t="str">
        <f t="shared" ca="1" si="1"/>
        <v>56개월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 cm="1">
        <f t="array" ref="I15">INDEX($A$40:$E$42, MATCH($D15,$A$40:$A$42,0),MATCH(YEAR($C15),$B$38:$E$38,1)+1)</f>
        <v>2.8000000000000001E-2</v>
      </c>
      <c r="J15" s="7">
        <f t="shared" si="0"/>
        <v>16635000</v>
      </c>
      <c r="K15" s="1" t="str">
        <f t="shared" ca="1" si="1"/>
        <v>105개월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 cm="1">
        <f t="array" ref="I16">INDEX($A$40:$E$42, MATCH($D16,$A$40:$A$42,0),MATCH(YEAR($C16),$B$38:$E$38,1)+1)</f>
        <v>2.1000000000000001E-2</v>
      </c>
      <c r="J16" s="7">
        <f t="shared" si="0"/>
        <v>13364000</v>
      </c>
      <c r="K16" s="1" t="str">
        <f t="shared" ca="1" si="1"/>
        <v>55개월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 cm="1">
        <f t="array" ref="I17">INDEX($A$40:$E$42, MATCH($D17,$A$40:$A$42,0),MATCH(YEAR($C17),$B$38:$E$38,1)+1)</f>
        <v>0.03</v>
      </c>
      <c r="J17" s="7">
        <f t="shared" si="0"/>
        <v>11208000</v>
      </c>
      <c r="K17" s="1" t="str">
        <f t="shared" ca="1" si="1"/>
        <v>96개월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 cm="1">
        <f t="array" ref="I18">INDEX($A$40:$E$42, MATCH($D18,$A$40:$A$42,0),MATCH(YEAR($C18),$B$38:$E$38,1)+1)</f>
        <v>2.1000000000000001E-2</v>
      </c>
      <c r="J18" s="7">
        <f t="shared" si="0"/>
        <v>10691000</v>
      </c>
      <c r="K18" s="1" t="str">
        <f t="shared" ca="1" si="1"/>
        <v>60개월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 cm="1">
        <f t="array" ref="I19">INDEX($A$40:$E$42, MATCH($D19,$A$40:$A$42,0),MATCH(YEAR($C19),$B$38:$E$38,1)+1)</f>
        <v>2.1000000000000001E-2</v>
      </c>
      <c r="J19" s="7">
        <f t="shared" si="0"/>
        <v>6682000</v>
      </c>
      <c r="K19" s="1" t="str">
        <f t="shared" ca="1" si="1"/>
        <v>58개월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 cm="1">
        <f t="array" ref="I20">INDEX($A$40:$E$42, MATCH($D20,$A$40:$A$42,0),MATCH(YEAR($C20),$B$38:$E$38,1)+1)</f>
        <v>2.8000000000000001E-2</v>
      </c>
      <c r="J20" s="7">
        <f t="shared" si="0"/>
        <v>6915000</v>
      </c>
      <c r="K20" s="1" t="str">
        <f t="shared" ca="1" si="1"/>
        <v>63개월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 cm="1">
        <f t="array" ref="I21">INDEX($A$40:$E$42, MATCH($D21,$A$40:$A$42,0),MATCH(YEAR($C21),$B$38:$E$38,1)+1)</f>
        <v>0.02</v>
      </c>
      <c r="J21" s="7">
        <f t="shared" si="0"/>
        <v>19908000</v>
      </c>
      <c r="K21" s="1" t="str">
        <f t="shared" ca="1" si="1"/>
        <v>83개월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 cm="1">
        <f t="array" ref="I22">INDEX($A$40:$E$42, MATCH($D22,$A$40:$A$42,0),MATCH(YEAR($C22),$B$38:$E$38,1)+1)</f>
        <v>2.9000000000000001E-2</v>
      </c>
      <c r="J22" s="7">
        <f t="shared" si="0"/>
        <v>37626000</v>
      </c>
      <c r="K22" s="1" t="str">
        <f t="shared" ca="1" si="1"/>
        <v>70개월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 cm="1">
        <f t="array" ref="I23">INDEX($A$40:$E$42, MATCH($D23,$A$40:$A$42,0),MATCH(YEAR($C23),$B$38:$E$38,1)+1)</f>
        <v>1.4999999999999999E-2</v>
      </c>
      <c r="J23" s="7">
        <f t="shared" si="0"/>
        <v>15546000</v>
      </c>
      <c r="K23" s="1" t="str">
        <f t="shared" ca="1" si="1"/>
        <v>60개월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 cm="1">
        <f t="array" ref="I24">INDEX($A$40:$E$42, MATCH($D24,$A$40:$A$42,0),MATCH(YEAR($C24),$B$38:$E$38,1)+1)</f>
        <v>2.9000000000000001E-2</v>
      </c>
      <c r="J24" s="7">
        <f t="shared" si="0"/>
        <v>20904000</v>
      </c>
      <c r="K24" s="1" t="str">
        <f t="shared" ca="1" si="1"/>
        <v>83개월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 cm="1">
        <f t="array" ref="I25">INDEX($A$40:$E$42, MATCH($D25,$A$40:$A$42,0),MATCH(YEAR($C25),$B$38:$E$38,1)+1)</f>
        <v>0.02</v>
      </c>
      <c r="J25" s="7">
        <f t="shared" si="0"/>
        <v>13295000</v>
      </c>
      <c r="K25" s="1" t="str">
        <f t="shared" ca="1" si="1"/>
        <v>69개월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 cm="1">
        <f t="array" ref="I26">INDEX($A$40:$E$42, MATCH($D26,$A$40:$A$42,0),MATCH(YEAR($C26),$B$38:$E$38,1)+1)</f>
        <v>0.02</v>
      </c>
      <c r="J26" s="7">
        <f t="shared" si="0"/>
        <v>15927000</v>
      </c>
      <c r="K26" s="1" t="str">
        <f t="shared" ca="1" si="1"/>
        <v>76개월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 cm="1">
        <f t="array" ref="I27">INDEX($A$40:$E$42, MATCH($D27,$A$40:$A$42,0),MATCH(YEAR($C27),$B$38:$E$38,1)+1)</f>
        <v>2.1999999999999999E-2</v>
      </c>
      <c r="J27" s="7">
        <f t="shared" si="0"/>
        <v>33584000</v>
      </c>
      <c r="K27" s="1" t="str">
        <f t="shared" ca="1" si="1"/>
        <v>105개월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 cm="1">
        <f t="array" ref="I28">INDEX($A$40:$E$42, MATCH($D28,$A$40:$A$42,0),MATCH(YEAR($C28),$B$38:$E$38,1)+1)</f>
        <v>2.1000000000000001E-2</v>
      </c>
      <c r="J28" s="7">
        <f t="shared" si="0"/>
        <v>1335000</v>
      </c>
      <c r="K28" s="1" t="str">
        <f t="shared" ca="1" si="1"/>
        <v>67개월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 cm="1">
        <f t="array" ref="I29">INDEX($A$40:$E$42, MATCH($D29,$A$40:$A$42,0),MATCH(YEAR($C29),$B$38:$E$38,1)+1)</f>
        <v>2.8000000000000001E-2</v>
      </c>
      <c r="J29" s="7">
        <f t="shared" si="0"/>
        <v>34656000</v>
      </c>
      <c r="K29" s="1" t="str">
        <f t="shared" ca="1" si="1"/>
        <v>66개월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 cm="1">
        <f t="array" ref="I30">INDEX($A$40:$E$42, MATCH($D30,$A$40:$A$42,0),MATCH(YEAR($C30),$B$38:$E$38,1)+1)</f>
        <v>2.1000000000000001E-2</v>
      </c>
      <c r="J30" s="7">
        <f t="shared" si="0"/>
        <v>28064000</v>
      </c>
      <c r="K30" s="1" t="str">
        <f t="shared" ca="1" si="1"/>
        <v>60개월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 cm="1">
        <f t="array" ref="I31">INDEX($A$40:$E$42, MATCH($D31,$A$40:$A$42,0),MATCH(YEAR($C31),$B$38:$E$38,1)+1)</f>
        <v>0.02</v>
      </c>
      <c r="J31" s="7">
        <f t="shared" si="0"/>
        <v>9291000</v>
      </c>
      <c r="K31" s="1" t="str">
        <f t="shared" ca="1" si="1"/>
        <v>68개월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 cm="1">
        <f t="array" ref="I32">INDEX($A$40:$E$42, MATCH($D32,$A$40:$A$42,0),MATCH(YEAR($C32),$B$38:$E$38,1)+1)</f>
        <v>2.3E-2</v>
      </c>
      <c r="J32" s="7">
        <f t="shared" si="0"/>
        <v>9453000</v>
      </c>
      <c r="K32" s="1" t="str">
        <f t="shared" ca="1" si="1"/>
        <v>90개월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 cm="1">
        <f t="array" ref="I33">INDEX($A$40:$E$42, MATCH($D33,$A$40:$A$42,0),MATCH(YEAR($C33),$B$38:$E$38,1)+1)</f>
        <v>2.1999999999999999E-2</v>
      </c>
      <c r="J33" s="7">
        <f t="shared" si="0"/>
        <v>20114000</v>
      </c>
      <c r="K33" s="1" t="str">
        <f t="shared" ca="1" si="1"/>
        <v>115개월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 cm="1">
        <f t="array" ref="I34">INDEX($A$40:$E$42, MATCH($D34,$A$40:$A$42,0),MATCH(YEAR($C34),$B$38:$E$38,1)+1)</f>
        <v>2.9000000000000001E-2</v>
      </c>
      <c r="J34" s="7">
        <f t="shared" si="0"/>
        <v>20904000</v>
      </c>
      <c r="K34" s="1" t="str">
        <f t="shared" ca="1" si="1"/>
        <v>74개월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 cm="1">
        <f t="array" ref="I35">INDEX($A$40:$E$42, MATCH($D35,$A$40:$A$42,0),MATCH(YEAR($C35),$B$38:$E$38,1)+1)</f>
        <v>2.1000000000000001E-2</v>
      </c>
      <c r="J35" s="7">
        <f t="shared" si="0"/>
        <v>6671000</v>
      </c>
      <c r="K35" s="1" t="str">
        <f t="shared" ca="1" si="1"/>
        <v>60개월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AVERAGE(IF(($A40 = $D$3:$D$35)*($F$3:$F$35&lt;&gt;MAX(($A40 = $D$3:$D$35)*($F$3:$F$35))),$F$3:$F$35))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AVERAGE(IF(($A41 = $D$3:$D$35)*($F$3:$F$35&lt;&gt;MAX(($A41 = $D$3:$D$35)*($F$3:$F$35))),$F$3:$F$35))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AVERAGE(IF(($A42 = $D$3:$D$35)*($F$3:$F$35&lt;&gt;MAX(($A42 = $D$3:$D$35)*($F$3:$F$35))),$F$3:$F$35))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J11" sqref="J11"/>
    </sheetView>
  </sheetViews>
  <sheetFormatPr defaultRowHeight="17.399999999999999" x14ac:dyDescent="0.4"/>
  <cols>
    <col min="2" max="2" width="24.0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9" width="12.59765625" bestFit="1" customWidth="1"/>
    <col min="10" max="10" width="16.8984375" bestFit="1" customWidth="1"/>
    <col min="11" max="11" width="8.796875" bestFit="1" customWidth="1"/>
    <col min="12" max="13" width="8.59765625" bestFit="1" customWidth="1"/>
    <col min="14" max="14" width="11.09765625" bestFit="1" customWidth="1"/>
    <col min="15" max="17" width="8.59765625" bestFit="1" customWidth="1"/>
    <col min="18" max="18" width="9.19921875" bestFit="1" customWidth="1"/>
    <col min="19" max="19" width="8.3984375" bestFit="1" customWidth="1"/>
  </cols>
  <sheetData>
    <row r="2" spans="2:7" x14ac:dyDescent="0.4">
      <c r="B2" s="24" t="s">
        <v>5</v>
      </c>
      <c r="C2" t="s">
        <v>73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7"/>
      <c r="E6" s="27"/>
      <c r="F6" s="27"/>
      <c r="G6" s="27"/>
    </row>
    <row r="7" spans="2:7" x14ac:dyDescent="0.4">
      <c r="C7" t="s">
        <v>75</v>
      </c>
      <c r="D7" s="27">
        <v>143750</v>
      </c>
      <c r="E7" s="27">
        <v>83333.333333333328</v>
      </c>
      <c r="F7" s="27">
        <v>142500</v>
      </c>
      <c r="G7" s="27">
        <v>126818.18181818182</v>
      </c>
    </row>
    <row r="8" spans="2:7" x14ac:dyDescent="0.4">
      <c r="C8" t="s">
        <v>77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7"/>
      <c r="E9" s="27"/>
      <c r="F9" s="27"/>
      <c r="G9" s="27"/>
    </row>
    <row r="10" spans="2:7" x14ac:dyDescent="0.4">
      <c r="C10" t="s">
        <v>75</v>
      </c>
      <c r="D10" s="27"/>
      <c r="E10" s="27">
        <v>110000</v>
      </c>
      <c r="F10" s="27">
        <v>166666.66666666666</v>
      </c>
      <c r="G10" s="27">
        <v>138333.33333333334</v>
      </c>
    </row>
    <row r="11" spans="2:7" x14ac:dyDescent="0.4">
      <c r="C11" t="s">
        <v>77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76</v>
      </c>
      <c r="D12" s="27">
        <v>143750</v>
      </c>
      <c r="E12" s="27">
        <v>96666.666666666672</v>
      </c>
      <c r="F12" s="27">
        <v>152857.14285714287</v>
      </c>
      <c r="G12" s="27">
        <v>130882.35294117648</v>
      </c>
    </row>
    <row r="13" spans="2:7" x14ac:dyDescent="0.4">
      <c r="B13" t="s">
        <v>78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L18" sqref="L18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N17" sqref="N16:N17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7" sqref="J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F3" sqref="F3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권성현</cp:lastModifiedBy>
  <cp:lastPrinted>2025-07-28T01:57:58Z</cp:lastPrinted>
  <dcterms:created xsi:type="dcterms:W3CDTF">2023-08-09T00:13:15Z</dcterms:created>
  <dcterms:modified xsi:type="dcterms:W3CDTF">2025-07-30T04:38:48Z</dcterms:modified>
</cp:coreProperties>
</file>