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6e13e6cd495c67c/바탕 화면/2025_기출문제집_컴활1급실기_학습자료_241206 update/2025_기출문제집_컴활1급실기_학습자료_241206 update/02 최신기출유형/01회/"/>
    </mc:Choice>
  </mc:AlternateContent>
  <xr:revisionPtr revIDLastSave="62" documentId="13_ncr:1_{60CB5021-B1D4-4BF3-BFFF-585FD4D8CF45}" xr6:coauthVersionLast="47" xr6:coauthVersionMax="47" xr10:uidLastSave="{06FC0292-1FB3-4A87-845C-74B1F5619F29}"/>
  <bookViews>
    <workbookView xWindow="-110" yWindow="-110" windowWidth="19420" windowHeight="11500" firstSheet="2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4" hidden="1">'분석작업-2'!$B$4:$I$37</definedName>
    <definedName name="_xleta.IF" hidden="1" xlm="1">#NAME?</definedName>
    <definedName name="_xleta.MATCH" hidden="1" xlm="1">#NAME?</definedName>
    <definedName name="_xleta.MAX" hidden="1" xlm="1">#NAME?</definedName>
    <definedName name="_xlnm.Print_Area" localSheetId="1">'기본작업-2'!$A$2:$I$25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1" i="3" l="1" a="1"/>
  <c r="F41" i="3" s="1"/>
  <c r="F42" i="3" a="1"/>
  <c r="F42" i="3"/>
  <c r="F40" i="3" a="1"/>
  <c r="F40" i="3" s="1"/>
  <c r="N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I24" i="3"/>
  <c r="I25" i="3"/>
  <c r="I26" i="3"/>
  <c r="I27" i="3"/>
  <c r="I28" i="3"/>
  <c r="I29" i="3"/>
  <c r="I30" i="3"/>
  <c r="I31" i="3"/>
  <c r="I32" i="3"/>
  <c r="I33" i="3"/>
  <c r="I34" i="3"/>
  <c r="I35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3" i="3"/>
  <c r="L30" i="3" a="1"/>
  <c r="L34" i="3" a="1"/>
  <c r="L33" i="3" a="1"/>
  <c r="L31" i="3" a="1"/>
  <c r="L35" i="3" a="1"/>
  <c r="L32" i="3" a="1"/>
  <c r="L4" i="3" a="1"/>
  <c r="L8" i="3" a="1"/>
  <c r="L12" i="3" a="1"/>
  <c r="L16" i="3" a="1"/>
  <c r="L20" i="3" a="1"/>
  <c r="L24" i="3" a="1"/>
  <c r="L28" i="3" a="1"/>
  <c r="L14" i="3" a="1"/>
  <c r="L6" i="3" a="1"/>
  <c r="L18" i="3" a="1"/>
  <c r="L22" i="3" a="1"/>
  <c r="L7" i="3" a="1"/>
  <c r="L19" i="3" a="1"/>
  <c r="L27" i="3" a="1"/>
  <c r="L5" i="3" a="1"/>
  <c r="L9" i="3" a="1"/>
  <c r="L13" i="3" a="1"/>
  <c r="L17" i="3" a="1"/>
  <c r="L21" i="3" a="1"/>
  <c r="L25" i="3" a="1"/>
  <c r="L29" i="3" a="1"/>
  <c r="L10" i="3" a="1"/>
  <c r="L26" i="3" a="1"/>
  <c r="L11" i="3" a="1"/>
  <c r="L15" i="3" a="1"/>
  <c r="L23" i="3" a="1"/>
  <c r="L3" i="3" a="1"/>
  <c r="L32" i="3" l="1"/>
  <c r="L35" i="3"/>
  <c r="L31" i="3"/>
  <c r="L33" i="3"/>
  <c r="L34" i="3"/>
  <c r="L30" i="3"/>
  <c r="L23" i="3"/>
  <c r="L15" i="3"/>
  <c r="L11" i="3"/>
  <c r="L26" i="3"/>
  <c r="L10" i="3"/>
  <c r="L29" i="3"/>
  <c r="L25" i="3"/>
  <c r="L21" i="3"/>
  <c r="L17" i="3"/>
  <c r="L13" i="3"/>
  <c r="L9" i="3"/>
  <c r="L5" i="3"/>
  <c r="L27" i="3"/>
  <c r="L19" i="3"/>
  <c r="L7" i="3"/>
  <c r="L22" i="3"/>
  <c r="L18" i="3"/>
  <c r="L6" i="3"/>
  <c r="L14" i="3"/>
  <c r="L28" i="3"/>
  <c r="L24" i="3"/>
  <c r="L20" i="3"/>
  <c r="L16" i="3"/>
  <c r="L12" i="3"/>
  <c r="L8" i="3"/>
  <c r="L4" i="3"/>
  <c r="L3" i="3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<sst xmlns="http://schemas.openxmlformats.org/spreadsheetml/2006/main" count="891" uniqueCount="67">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</sst>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41" fontId="0" fillId="0" borderId="0" xfId="0" applyNumberFormat="1">
      <alignment vertical="center"/>
    </xf>
  </cellXfs>
  <cellStyles count="3">
    <cellStyle name="쉼표 [0]" xfId="1" builtinId="6"/>
    <cellStyle name="통화 [0]" xfId="2" builtinId="7"/>
    <cellStyle name="표준" xfId="0" builtinId="0"/>
  </cellStyles>
  <dxfs count="4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microsoft.com/office/2006/relationships/vbaProject" Target="vbaProject.bin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146050</xdr:colOff>
          <xdr:row>0</xdr:row>
          <xdr:rowOff>76200</xdr:rowOff>
        </xdr:from>
        <xdr:to>
          <xdr:col>8</xdr:col>
          <xdr:colOff>736600</xdr:colOff>
          <xdr:row>1</xdr:row>
          <xdr:rowOff>152400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25"/>
  <sheetViews>
    <sheetView zoomScale="70" zoomScaleNormal="70" workbookViewId="0">
      <selection activeCell="O3" sqref="O3"/>
    </sheetView>
  </sheetViews>
  <sheetFormatPr defaultRowHeight="17" x14ac:dyDescent="0.45"/>
  <cols>
    <col min="3" max="3" width="12.83203125" customWidth="1"/>
    <col min="5" max="5" width="7.08203125" bestFit="1" customWidth="1"/>
    <col min="6" max="6" width="10.5" bestFit="1" customWidth="1"/>
    <col min="9" max="9" width="15.2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I38"/>
  <sheetViews>
    <sheetView workbookViewId="0"/>
  </sheetViews>
  <sheetFormatPr defaultRowHeight="17" x14ac:dyDescent="0.45"/>
  <cols>
    <col min="3" max="3" width="11.08203125" bestFit="1" customWidth="1"/>
    <col min="6" max="6" width="9.33203125" bestFit="1" customWidth="1"/>
    <col min="9" max="9" width="13.5" bestFit="1" customWidth="1"/>
  </cols>
  <sheetData>
    <row r="1" spans="1:9" x14ac:dyDescent="0.45">
      <c r="A1" t="s">
        <v>0</v>
      </c>
    </row>
    <row r="2" spans="1:9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5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5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5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5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5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5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5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5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5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5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5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5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5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5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5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5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5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5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5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5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5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5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5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5">
      <c r="A27" t="s">
        <v>44</v>
      </c>
    </row>
    <row r="28" spans="1:9" x14ac:dyDescent="0.45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5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5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5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5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5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5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5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5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5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5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N42"/>
  <sheetViews>
    <sheetView tabSelected="1" zoomScale="55" zoomScaleNormal="55" workbookViewId="0">
      <selection activeCell="H41" sqref="H41"/>
    </sheetView>
  </sheetViews>
  <sheetFormatPr defaultRowHeight="17" x14ac:dyDescent="0.45"/>
  <cols>
    <col min="2" max="5" width="11.83203125" bestFit="1" customWidth="1"/>
    <col min="6" max="6" width="10.83203125" bestFit="1" customWidth="1"/>
    <col min="7" max="7" width="12.33203125" bestFit="1" customWidth="1"/>
    <col min="10" max="10" width="13.5" bestFit="1" customWidth="1"/>
    <col min="11" max="11" width="13" bestFit="1" customWidth="1"/>
    <col min="12" max="12" width="23.75" customWidth="1"/>
  </cols>
  <sheetData>
    <row r="1" spans="1:14" x14ac:dyDescent="0.45">
      <c r="A1" t="s">
        <v>0</v>
      </c>
    </row>
    <row r="2" spans="1:14" x14ac:dyDescent="0.4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4" x14ac:dyDescent="0.45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>
        <f>INDEX($B$40:$E$42,MATCH($D3,$A$40:$A$42,0),MATCH(YEAR($C3),$B$39:$E$39,1))</f>
        <v>2.1999999999999999E-2</v>
      </c>
      <c r="J3" s="7">
        <f>ROUNDUP(FV(I3/12,G3,-F3,,IF(H3="월초",1,0)),-3)</f>
        <v>16091000</v>
      </c>
      <c r="K3" s="1" t="str">
        <f ca="1">TEXT(QUOTIENT(_xlfn.DAYS(TODAY(),C3),30),"00개월")</f>
        <v>65개월</v>
      </c>
      <c r="L3" s="1" t="str" cm="1">
        <f t="array" ref="L3">fn비고(E3,F3)</f>
        <v/>
      </c>
      <c r="N3" s="23">
        <f>F4</f>
        <v>250000</v>
      </c>
    </row>
    <row r="4" spans="1:14" x14ac:dyDescent="0.45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>
        <f t="shared" ref="I4:I35" si="0">INDEX($B$40:$E$42,MATCH($D4,$A$40:$A$42,0),MATCH(YEAR($C4),$B$39:$E$39,1))</f>
        <v>2.5000000000000001E-2</v>
      </c>
      <c r="J4" s="7">
        <f t="shared" ref="J4:J35" si="1">ROUNDUP(FV(I4/12,G4,-F4,,IF(H4="월초",1,0)),-3)</f>
        <v>34114000</v>
      </c>
      <c r="K4" s="1" t="str">
        <f t="shared" ref="K4:K35" ca="1" si="2">TEXT(QUOTIENT(_xlfn.DAYS(TODAY(),C4),30),"00개월")</f>
        <v>101개월</v>
      </c>
      <c r="L4" s="1" t="str" cm="1">
        <f t="array" ref="L4">fn비고(E4,F4)</f>
        <v>15만원이상-여의도250,000</v>
      </c>
    </row>
    <row r="5" spans="1:14" x14ac:dyDescent="0.45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>
        <f t="shared" si="0"/>
        <v>2.1999999999999999E-2</v>
      </c>
      <c r="J5" s="7">
        <f t="shared" si="1"/>
        <v>16091000</v>
      </c>
      <c r="K5" s="1" t="str">
        <f t="shared" ca="1" si="2"/>
        <v>72개월</v>
      </c>
      <c r="L5" s="1" t="str" cm="1">
        <f t="array" ref="L5">fn비고(E5,F5)</f>
        <v/>
      </c>
    </row>
    <row r="6" spans="1:14" x14ac:dyDescent="0.45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>
        <f t="shared" si="0"/>
        <v>2.8000000000000001E-2</v>
      </c>
      <c r="J6" s="7">
        <f t="shared" si="1"/>
        <v>13863000</v>
      </c>
      <c r="K6" s="1" t="str">
        <f t="shared" ca="1" si="2"/>
        <v>67개월</v>
      </c>
      <c r="L6" s="1" t="str" cm="1">
        <f t="array" ref="L6">fn비고(E6,F6)</f>
        <v/>
      </c>
    </row>
    <row r="7" spans="1:14" x14ac:dyDescent="0.45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>
        <f t="shared" si="0"/>
        <v>2.1999999999999999E-2</v>
      </c>
      <c r="J7" s="7">
        <f t="shared" si="1"/>
        <v>12090000</v>
      </c>
      <c r="K7" s="1" t="str">
        <f t="shared" ca="1" si="2"/>
        <v>76개월</v>
      </c>
      <c r="L7" s="1" t="str" cm="1">
        <f t="array" ref="L7">fn비고(E7,F7)</f>
        <v/>
      </c>
    </row>
    <row r="8" spans="1:14" x14ac:dyDescent="0.45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>
        <f t="shared" si="0"/>
        <v>2.9000000000000001E-2</v>
      </c>
      <c r="J8" s="7">
        <f t="shared" si="1"/>
        <v>16723000</v>
      </c>
      <c r="K8" s="1" t="str">
        <f t="shared" ca="1" si="2"/>
        <v>61개월</v>
      </c>
      <c r="L8" s="1" t="str" cm="1">
        <f t="array" ref="L8">fn비고(E8,F8)</f>
        <v/>
      </c>
    </row>
    <row r="9" spans="1:14" x14ac:dyDescent="0.45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>
        <f t="shared" si="0"/>
        <v>2.8000000000000001E-2</v>
      </c>
      <c r="J9" s="7">
        <f t="shared" si="1"/>
        <v>16596000</v>
      </c>
      <c r="K9" s="1" t="str">
        <f t="shared" ca="1" si="2"/>
        <v>84개월</v>
      </c>
      <c r="L9" s="1" t="str" cm="1">
        <f t="array" ref="L9">fn비고(E9,F9)</f>
        <v/>
      </c>
    </row>
    <row r="10" spans="1:14" x14ac:dyDescent="0.45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>
        <f t="shared" si="0"/>
        <v>2.8000000000000001E-2</v>
      </c>
      <c r="J10" s="7">
        <f t="shared" si="1"/>
        <v>1383000</v>
      </c>
      <c r="K10" s="1" t="str">
        <f t="shared" ca="1" si="2"/>
        <v>64개월</v>
      </c>
      <c r="L10" s="1" t="str" cm="1">
        <f t="array" ref="L10">fn비고(E10,F10)</f>
        <v/>
      </c>
    </row>
    <row r="11" spans="1:14" x14ac:dyDescent="0.45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>
        <f t="shared" si="0"/>
        <v>2.5000000000000001E-2</v>
      </c>
      <c r="J11" s="7">
        <f t="shared" si="1"/>
        <v>6823000</v>
      </c>
      <c r="K11" s="1" t="str">
        <f t="shared" ca="1" si="2"/>
        <v>106개월</v>
      </c>
      <c r="L11" s="1" t="str" cm="1">
        <f t="array" ref="L11">fn비고(E11,F11)</f>
        <v/>
      </c>
    </row>
    <row r="12" spans="1:14" x14ac:dyDescent="0.45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>
        <f t="shared" si="0"/>
        <v>0.03</v>
      </c>
      <c r="J12" s="7">
        <f t="shared" si="1"/>
        <v>20962000</v>
      </c>
      <c r="K12" s="1" t="str">
        <f t="shared" ca="1" si="2"/>
        <v>72개월</v>
      </c>
      <c r="L12" s="1" t="str" cm="1">
        <f t="array" ref="L12">fn비고(E12,F12)</f>
        <v/>
      </c>
    </row>
    <row r="13" spans="1:14" x14ac:dyDescent="0.45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>
        <f t="shared" si="0"/>
        <v>0.03</v>
      </c>
      <c r="J13" s="7">
        <f t="shared" si="1"/>
        <v>10481000</v>
      </c>
      <c r="K13" s="1" t="str">
        <f t="shared" ca="1" si="2"/>
        <v>64개월</v>
      </c>
      <c r="L13" s="1" t="str" cm="1">
        <f t="array" ref="L13">fn비고(E13,F13)</f>
        <v/>
      </c>
    </row>
    <row r="14" spans="1:14" x14ac:dyDescent="0.45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>
        <f t="shared" si="0"/>
        <v>2.9000000000000001E-2</v>
      </c>
      <c r="J14" s="7">
        <f t="shared" si="1"/>
        <v>20904000</v>
      </c>
      <c r="K14" s="1" t="str">
        <f t="shared" ca="1" si="2"/>
        <v>52개월</v>
      </c>
      <c r="L14" s="1" t="str" cm="1">
        <f t="array" ref="L14">fn비고(E14,F14)</f>
        <v>15만원이상-명동150,000</v>
      </c>
    </row>
    <row r="15" spans="1:14" x14ac:dyDescent="0.45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>
        <f t="shared" si="0"/>
        <v>3.3000000000000002E-2</v>
      </c>
      <c r="J15" s="7">
        <f t="shared" si="1"/>
        <v>17080000</v>
      </c>
      <c r="K15" s="1" t="str">
        <f t="shared" ca="1" si="2"/>
        <v>101개월</v>
      </c>
      <c r="L15" s="1" t="str" cm="1">
        <f t="array" ref="L15">fn비고(E15,F15)</f>
        <v/>
      </c>
    </row>
    <row r="16" spans="1:14" x14ac:dyDescent="0.45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>
        <f t="shared" si="0"/>
        <v>2.3E-2</v>
      </c>
      <c r="J16" s="7">
        <f t="shared" si="1"/>
        <v>13504000</v>
      </c>
      <c r="K16" s="1" t="str">
        <f t="shared" ca="1" si="2"/>
        <v>52개월</v>
      </c>
      <c r="L16" s="1" t="str" cm="1">
        <f t="array" ref="L16">fn비고(E16,F16)</f>
        <v/>
      </c>
    </row>
    <row r="17" spans="1:12" x14ac:dyDescent="0.45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>
        <f t="shared" si="0"/>
        <v>3.5999999999999997E-2</v>
      </c>
      <c r="J17" s="7">
        <f t="shared" si="1"/>
        <v>11570000</v>
      </c>
      <c r="K17" s="1" t="str">
        <f t="shared" ca="1" si="2"/>
        <v>92개월</v>
      </c>
      <c r="L17" s="1" t="str" cm="1">
        <f t="array" ref="L17">fn비고(E17,F17)</f>
        <v/>
      </c>
    </row>
    <row r="18" spans="1:12" x14ac:dyDescent="0.45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>
        <f t="shared" si="0"/>
        <v>2.3E-2</v>
      </c>
      <c r="J18" s="7">
        <f t="shared" si="1"/>
        <v>10803000</v>
      </c>
      <c r="K18" s="1" t="str">
        <f t="shared" ca="1" si="2"/>
        <v>57개월</v>
      </c>
      <c r="L18" s="1" t="str" cm="1">
        <f t="array" ref="L18">fn비고(E18,F18)</f>
        <v/>
      </c>
    </row>
    <row r="19" spans="1:12" x14ac:dyDescent="0.45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>
        <f t="shared" si="0"/>
        <v>2.3E-2</v>
      </c>
      <c r="J19" s="7">
        <f t="shared" si="1"/>
        <v>6752000</v>
      </c>
      <c r="K19" s="1" t="str">
        <f t="shared" ca="1" si="2"/>
        <v>54개월</v>
      </c>
      <c r="L19" s="1" t="str" cm="1">
        <f t="array" ref="L19">fn비고(E19,F19)</f>
        <v/>
      </c>
    </row>
    <row r="20" spans="1:12" x14ac:dyDescent="0.45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>
        <f t="shared" si="0"/>
        <v>2.9000000000000001E-2</v>
      </c>
      <c r="J20" s="7">
        <f t="shared" si="1"/>
        <v>6951000</v>
      </c>
      <c r="K20" s="1" t="str">
        <f t="shared" ca="1" si="2"/>
        <v>59개월</v>
      </c>
      <c r="L20" s="1" t="str" cm="1">
        <f t="array" ref="L20">fn비고(E20,F20)</f>
        <v/>
      </c>
    </row>
    <row r="21" spans="1:12" x14ac:dyDescent="0.45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>
        <f t="shared" si="0"/>
        <v>2.1999999999999999E-2</v>
      </c>
      <c r="J21" s="7">
        <f t="shared" si="1"/>
        <v>20114000</v>
      </c>
      <c r="K21" s="1" t="str">
        <f t="shared" ca="1" si="2"/>
        <v>79개월</v>
      </c>
      <c r="L21" s="1" t="str" cm="1">
        <f t="array" ref="L21">fn비고(E21,F21)</f>
        <v/>
      </c>
    </row>
    <row r="22" spans="1:12" x14ac:dyDescent="0.45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>
        <f t="shared" si="0"/>
        <v>0.03</v>
      </c>
      <c r="J22" s="7">
        <f t="shared" si="1"/>
        <v>37825000</v>
      </c>
      <c r="K22" s="1" t="str">
        <f t="shared" ca="1" si="2"/>
        <v>66개월</v>
      </c>
      <c r="L22" s="1" t="str" cm="1">
        <f t="array" ref="L22">fn비고(E22,F22)</f>
        <v/>
      </c>
    </row>
    <row r="23" spans="1:12" x14ac:dyDescent="0.45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>
        <f t="shared" si="0"/>
        <v>0.02</v>
      </c>
      <c r="J23" s="7">
        <f t="shared" si="1"/>
        <v>15953000</v>
      </c>
      <c r="K23" s="1" t="str">
        <f t="shared" ca="1" si="2"/>
        <v>56개월</v>
      </c>
      <c r="L23" s="1" t="str" cm="1">
        <f t="array" ref="L23">fn비고(E23,F23)</f>
        <v/>
      </c>
    </row>
    <row r="24" spans="1:12" x14ac:dyDescent="0.45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>
        <f>INDEX($B$40:$E$42,MATCH($D24,$A$40:$A$42,0),MATCH(YEAR($C24),$B$39:$E$39,1))</f>
        <v>0.03</v>
      </c>
      <c r="J24" s="7">
        <f t="shared" si="1"/>
        <v>21014000</v>
      </c>
      <c r="K24" s="1" t="str">
        <f t="shared" ca="1" si="2"/>
        <v>80개월</v>
      </c>
      <c r="L24" s="1" t="str" cm="1">
        <f t="array" ref="L24">fn비고(E24,F24)</f>
        <v/>
      </c>
    </row>
    <row r="25" spans="1:12" x14ac:dyDescent="0.45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>
        <f t="shared" si="0"/>
        <v>2.1999999999999999E-2</v>
      </c>
      <c r="J25" s="7">
        <f t="shared" si="1"/>
        <v>13434000</v>
      </c>
      <c r="K25" s="1" t="str">
        <f t="shared" ca="1" si="2"/>
        <v>65개월</v>
      </c>
      <c r="L25" s="1" t="str" cm="1">
        <f t="array" ref="L25">fn비고(E25,F25)</f>
        <v/>
      </c>
    </row>
    <row r="26" spans="1:12" x14ac:dyDescent="0.45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>
        <f t="shared" si="0"/>
        <v>2.1999999999999999E-2</v>
      </c>
      <c r="J26" s="7">
        <f t="shared" si="1"/>
        <v>16091000</v>
      </c>
      <c r="K26" s="1" t="str">
        <f t="shared" ca="1" si="2"/>
        <v>72개월</v>
      </c>
      <c r="L26" s="1" t="str" cm="1">
        <f t="array" ref="L26">fn비고(E26,F26)</f>
        <v/>
      </c>
    </row>
    <row r="27" spans="1:12" x14ac:dyDescent="0.45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>
        <f t="shared" si="0"/>
        <v>2.5000000000000001E-2</v>
      </c>
      <c r="J27" s="7">
        <f t="shared" si="1"/>
        <v>34114000</v>
      </c>
      <c r="K27" s="1" t="str">
        <f t="shared" ca="1" si="2"/>
        <v>101개월</v>
      </c>
      <c r="L27" s="1" t="str" cm="1">
        <f t="array" ref="L27">fn비고(E27,F27)</f>
        <v>15만원이상-여의도250,000</v>
      </c>
    </row>
    <row r="28" spans="1:12" x14ac:dyDescent="0.45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>
        <f t="shared" si="0"/>
        <v>2.3E-2</v>
      </c>
      <c r="J28" s="7">
        <f t="shared" si="1"/>
        <v>1348000</v>
      </c>
      <c r="K28" s="1" t="str">
        <f t="shared" ca="1" si="2"/>
        <v>63개월</v>
      </c>
      <c r="L28" s="1" t="str" cm="1">
        <f t="array" ref="L28">fn비고(E28,F28)</f>
        <v/>
      </c>
    </row>
    <row r="29" spans="1:12" x14ac:dyDescent="0.45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>
        <f t="shared" si="0"/>
        <v>2.9000000000000001E-2</v>
      </c>
      <c r="J29" s="7">
        <f t="shared" si="1"/>
        <v>34839000</v>
      </c>
      <c r="K29" s="1" t="str">
        <f t="shared" ca="1" si="2"/>
        <v>62개월</v>
      </c>
      <c r="L29" s="1" t="str" cm="1">
        <f t="array" ref="L29">fn비고(E29,F29)</f>
        <v/>
      </c>
    </row>
    <row r="30" spans="1:12" x14ac:dyDescent="0.45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>
        <f t="shared" si="0"/>
        <v>2.3E-2</v>
      </c>
      <c r="J30" s="7">
        <f t="shared" si="1"/>
        <v>28358000</v>
      </c>
      <c r="K30" s="1" t="str">
        <f t="shared" ca="1" si="2"/>
        <v>56개월</v>
      </c>
      <c r="L30" s="1" t="str" cm="1">
        <f t="array" ref="L30">fn비고(E30,F30)</f>
        <v>15만원이상-여의도210,000</v>
      </c>
    </row>
    <row r="31" spans="1:12" x14ac:dyDescent="0.45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>
        <f t="shared" si="0"/>
        <v>2.1999999999999999E-2</v>
      </c>
      <c r="J31" s="7">
        <f t="shared" si="1"/>
        <v>9387000</v>
      </c>
      <c r="K31" s="1" t="str">
        <f t="shared" ca="1" si="2"/>
        <v>64개월</v>
      </c>
      <c r="L31" s="1" t="str" cm="1">
        <f t="array" ref="L31">fn비고(E31,F31)</f>
        <v/>
      </c>
    </row>
    <row r="32" spans="1:12" x14ac:dyDescent="0.45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>
        <f t="shared" si="0"/>
        <v>2.8000000000000001E-2</v>
      </c>
      <c r="J32" s="7">
        <f t="shared" si="1"/>
        <v>9704000</v>
      </c>
      <c r="K32" s="1" t="str">
        <f t="shared" ca="1" si="2"/>
        <v>86개월</v>
      </c>
      <c r="L32" s="1" t="str" cm="1">
        <f t="array" ref="L32">fn비고(E32,F32)</f>
        <v/>
      </c>
    </row>
    <row r="33" spans="1:12" x14ac:dyDescent="0.45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>
        <f t="shared" si="0"/>
        <v>2.5000000000000001E-2</v>
      </c>
      <c r="J33" s="7">
        <f t="shared" si="1"/>
        <v>20426000</v>
      </c>
      <c r="K33" s="1" t="str">
        <f t="shared" ca="1" si="2"/>
        <v>111개월</v>
      </c>
      <c r="L33" s="1" t="str" cm="1">
        <f t="array" ref="L33">fn비고(E33,F33)</f>
        <v/>
      </c>
    </row>
    <row r="34" spans="1:12" x14ac:dyDescent="0.45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>
        <f t="shared" si="0"/>
        <v>0.03</v>
      </c>
      <c r="J34" s="7">
        <f t="shared" si="1"/>
        <v>21014000</v>
      </c>
      <c r="K34" s="1" t="str">
        <f t="shared" ca="1" si="2"/>
        <v>70개월</v>
      </c>
      <c r="L34" s="1" t="str" cm="1">
        <f t="array" ref="L34">fn비고(E34,F34)</f>
        <v>15만원이상-명동150,000</v>
      </c>
    </row>
    <row r="35" spans="1:12" x14ac:dyDescent="0.45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>
        <f t="shared" si="0"/>
        <v>2.3E-2</v>
      </c>
      <c r="J35" s="7">
        <f t="shared" si="1"/>
        <v>6739000</v>
      </c>
      <c r="K35" s="1" t="str">
        <f t="shared" ca="1" si="2"/>
        <v>56개월</v>
      </c>
      <c r="L35" s="1" t="str" cm="1">
        <f t="array" ref="L35">fn비고(E35,F35)</f>
        <v/>
      </c>
    </row>
    <row r="37" spans="1:12" x14ac:dyDescent="0.45">
      <c r="A37" t="s">
        <v>58</v>
      </c>
    </row>
    <row r="38" spans="1:12" x14ac:dyDescent="0.45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5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5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AVERAGE(IF(($D$3:$D$35=A40)*($F$3:$F$35&lt;&gt;MAX(($D$3:$D$35=A40)*$F$3:$F$35)),$F$3:$F$35))</f>
        <v>109000</v>
      </c>
    </row>
    <row r="41" spans="1:12" x14ac:dyDescent="0.45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AVERAGE(IF(($D$3:$D$35=A41)*($F$3:$F$35&lt;&gt;MAX(($D$3:$D$35=A41)*$F$3:$F$35)),$F$3:$F$35))</f>
        <v>71000</v>
      </c>
    </row>
    <row r="42" spans="1:12" x14ac:dyDescent="0.45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AVERAGE(IF(($D$3:$D$35=A42)*($F$3:$F$35&lt;&gt;MAX(($D$3:$D$35=A42)*$F$3:$F$35)),$F$3:$F$35))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1"/>
  <sheetViews>
    <sheetView workbookViewId="0"/>
  </sheetViews>
  <sheetFormatPr defaultRowHeight="17" x14ac:dyDescent="0.45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4" sqref="K4"/>
    </sheetView>
  </sheetViews>
  <sheetFormatPr defaultRowHeight="17" x14ac:dyDescent="0.45"/>
  <cols>
    <col min="1" max="1" width="1.83203125" customWidth="1"/>
    <col min="3" max="3" width="11.83203125" customWidth="1"/>
    <col min="6" max="6" width="11.33203125" bestFit="1" customWidth="1"/>
    <col min="7" max="7" width="12.33203125" bestFit="1" customWidth="1"/>
    <col min="9" max="9" width="13.5" bestFit="1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5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5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5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5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5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5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5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5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5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5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5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5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5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5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5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5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5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5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5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5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5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5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5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5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5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5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5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5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5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5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5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5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5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3"/>
    <sortCondition sortBy="cellColor" ref="F5:F37" dxfId="2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workbookViewId="0"/>
  </sheetViews>
  <sheetFormatPr defaultRowHeight="17" x14ac:dyDescent="0.45"/>
  <cols>
    <col min="2" max="2" width="19.33203125" customWidth="1"/>
  </cols>
  <sheetData>
    <row r="2" spans="2:4" x14ac:dyDescent="0.45">
      <c r="B2" t="s">
        <v>60</v>
      </c>
    </row>
    <row r="3" spans="2:4" x14ac:dyDescent="0.45">
      <c r="D3" t="s">
        <v>61</v>
      </c>
    </row>
    <row r="4" spans="2:4" x14ac:dyDescent="0.45">
      <c r="B4" s="6" t="s">
        <v>62</v>
      </c>
      <c r="C4" s="6" t="s">
        <v>63</v>
      </c>
      <c r="D4" s="6" t="s">
        <v>64</v>
      </c>
    </row>
    <row r="5" spans="2:4" x14ac:dyDescent="0.45">
      <c r="B5" s="1" t="s">
        <v>16</v>
      </c>
      <c r="C5" s="3">
        <v>21000</v>
      </c>
      <c r="D5" s="3">
        <v>29000</v>
      </c>
    </row>
    <row r="6" spans="2:4" x14ac:dyDescent="0.45">
      <c r="B6" s="1" t="s">
        <v>24</v>
      </c>
      <c r="C6" s="3">
        <v>13000</v>
      </c>
      <c r="D6" s="3">
        <v>26000</v>
      </c>
    </row>
    <row r="7" spans="2:4" x14ac:dyDescent="0.45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workbookViewId="0">
      <selection activeCell="J36" sqref="J36"/>
    </sheetView>
  </sheetViews>
  <sheetFormatPr defaultRowHeight="17" x14ac:dyDescent="0.45"/>
  <cols>
    <col min="1" max="1" width="2" customWidth="1"/>
    <col min="4" max="4" width="7.08203125" bestFit="1" customWidth="1"/>
    <col min="5" max="5" width="5.25" bestFit="1" customWidth="1"/>
    <col min="6" max="6" width="11.5" customWidth="1"/>
    <col min="9" max="9" width="12.08203125" customWidth="1"/>
  </cols>
  <sheetData>
    <row r="3" spans="2:9" x14ac:dyDescent="0.45">
      <c r="B3" t="s">
        <v>0</v>
      </c>
    </row>
    <row r="4" spans="2:9" x14ac:dyDescent="0.45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5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1">
        <v>2.8000000000000001E-2</v>
      </c>
      <c r="I5" s="22">
        <v>250000</v>
      </c>
    </row>
    <row r="6" spans="2:9" x14ac:dyDescent="0.45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1">
        <v>3.5999999999999997E-2</v>
      </c>
      <c r="I6" s="22">
        <v>150000</v>
      </c>
    </row>
    <row r="7" spans="2:9" x14ac:dyDescent="0.45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1">
        <v>0.02</v>
      </c>
      <c r="I7" s="22">
        <v>120000</v>
      </c>
    </row>
    <row r="8" spans="2:9" x14ac:dyDescent="0.45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1">
        <v>2.8000000000000001E-2</v>
      </c>
      <c r="I8" s="22">
        <v>50000</v>
      </c>
    </row>
    <row r="9" spans="2:9" x14ac:dyDescent="0.45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1">
        <v>2.5000000000000001E-2</v>
      </c>
      <c r="I9" s="22">
        <v>250000</v>
      </c>
    </row>
    <row r="10" spans="2:9" x14ac:dyDescent="0.45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1">
        <v>0.02</v>
      </c>
      <c r="I10" s="22">
        <v>250000</v>
      </c>
    </row>
    <row r="11" spans="2:9" x14ac:dyDescent="0.45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1">
        <v>2.8000000000000001E-2</v>
      </c>
      <c r="I11" s="22">
        <v>210000</v>
      </c>
    </row>
    <row r="12" spans="2:9" x14ac:dyDescent="0.45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1">
        <v>2.8000000000000001E-2</v>
      </c>
      <c r="I12" s="22">
        <v>120000</v>
      </c>
    </row>
    <row r="13" spans="2:9" x14ac:dyDescent="0.45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1">
        <v>0.02</v>
      </c>
      <c r="I13" s="22">
        <v>100000</v>
      </c>
    </row>
    <row r="14" spans="2:9" x14ac:dyDescent="0.45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1">
        <v>2.9000000000000001E-2</v>
      </c>
      <c r="I14" s="22">
        <v>80000</v>
      </c>
    </row>
    <row r="15" spans="2:9" x14ac:dyDescent="0.45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1">
        <v>2.3E-2</v>
      </c>
      <c r="I15" s="22">
        <v>70000</v>
      </c>
    </row>
    <row r="16" spans="2:9" x14ac:dyDescent="0.45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1" t="s">
        <v>66</v>
      </c>
      <c r="I16" s="22">
        <v>50000</v>
      </c>
    </row>
    <row r="17" spans="2:9" x14ac:dyDescent="0.45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1">
        <v>3.3000000000000002E-2</v>
      </c>
      <c r="I17" s="22">
        <v>50000</v>
      </c>
    </row>
    <row r="18" spans="2:9" x14ac:dyDescent="0.45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1">
        <v>2.9000000000000001E-2</v>
      </c>
      <c r="I18" s="22">
        <v>150000</v>
      </c>
    </row>
    <row r="19" spans="2:9" x14ac:dyDescent="0.45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1">
        <v>2.8000000000000001E-2</v>
      </c>
      <c r="I19" s="22">
        <v>150000</v>
      </c>
    </row>
    <row r="20" spans="2:9" x14ac:dyDescent="0.45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1">
        <v>2.1999999999999999E-2</v>
      </c>
      <c r="I20" s="22">
        <v>120000</v>
      </c>
    </row>
    <row r="21" spans="2:9" x14ac:dyDescent="0.45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1">
        <v>0.03</v>
      </c>
      <c r="I21" s="22">
        <v>120000</v>
      </c>
    </row>
    <row r="22" spans="2:9" x14ac:dyDescent="0.45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1">
        <v>2.8000000000000001E-2</v>
      </c>
      <c r="I22" s="22">
        <v>100000</v>
      </c>
    </row>
    <row r="23" spans="2:9" x14ac:dyDescent="0.45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1">
        <v>0.02</v>
      </c>
      <c r="I23" s="22">
        <v>90000</v>
      </c>
    </row>
    <row r="24" spans="2:9" x14ac:dyDescent="0.45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1">
        <v>2.1000000000000001E-2</v>
      </c>
      <c r="I24" s="22">
        <v>80000</v>
      </c>
    </row>
    <row r="25" spans="2:9" x14ac:dyDescent="0.45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1">
        <v>0.02</v>
      </c>
      <c r="I25" s="22">
        <v>70000</v>
      </c>
    </row>
    <row r="26" spans="2:9" x14ac:dyDescent="0.45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1">
        <v>2.1000000000000001E-2</v>
      </c>
      <c r="I26" s="22">
        <v>10000</v>
      </c>
    </row>
    <row r="27" spans="2:9" x14ac:dyDescent="0.45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1">
        <v>0.03</v>
      </c>
      <c r="I27" s="22">
        <v>270000</v>
      </c>
    </row>
    <row r="28" spans="2:9" x14ac:dyDescent="0.45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1" t="s">
        <v>66</v>
      </c>
      <c r="I28" s="22">
        <v>150000</v>
      </c>
    </row>
    <row r="29" spans="2:9" x14ac:dyDescent="0.45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1">
        <v>0.02</v>
      </c>
      <c r="I29" s="22">
        <v>150000</v>
      </c>
    </row>
    <row r="30" spans="2:9" x14ac:dyDescent="0.45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1">
        <v>2.3E-2</v>
      </c>
      <c r="I30" s="22">
        <v>120000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N6" sqref="N6"/>
    </sheetView>
  </sheetViews>
  <sheetFormatPr defaultRowHeight="17" x14ac:dyDescent="0.45"/>
  <cols>
    <col min="1" max="1" width="4.08203125" customWidth="1"/>
    <col min="5" max="5" width="5.25" bestFit="1" customWidth="1"/>
    <col min="6" max="6" width="11.08203125" bestFit="1" customWidth="1"/>
    <col min="9" max="9" width="11.33203125" customWidth="1"/>
  </cols>
  <sheetData>
    <row r="2" spans="2:9" x14ac:dyDescent="0.45">
      <c r="B2" t="s">
        <v>0</v>
      </c>
    </row>
    <row r="3" spans="2:9" x14ac:dyDescent="0.45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5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5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5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5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5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5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5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5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5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5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5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5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5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5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5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5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5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5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5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5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5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5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5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5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5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5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146050</xdr:colOff>
                <xdr:row>0</xdr:row>
                <xdr:rowOff>76200</xdr:rowOff>
              </from>
              <to>
                <xdr:col>8</xdr:col>
                <xdr:colOff>762000</xdr:colOff>
                <xdr:row>1</xdr:row>
                <xdr:rowOff>146050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승민 이</cp:lastModifiedBy>
  <dcterms:created xsi:type="dcterms:W3CDTF">2023-08-09T00:13:15Z</dcterms:created>
  <dcterms:modified xsi:type="dcterms:W3CDTF">2025-04-06T01:24:00Z</dcterms:modified>
</cp:coreProperties>
</file>