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4172139c057e7ea/바탕 화면/컴활 pdf/2025_기출문제집_컴활1급실기_학습자료_241206 update/02 최신기출유형/01회/"/>
    </mc:Choice>
  </mc:AlternateContent>
  <xr:revisionPtr revIDLastSave="198" documentId="13_ncr:1_{60CB5021-B1D4-4BF3-BFFF-585FD4D8CF45}" xr6:coauthVersionLast="47" xr6:coauthVersionMax="47" xr10:uidLastSave="{0FB12619-71CE-46CD-B067-8C6DFF4B554D}"/>
  <bookViews>
    <workbookView xWindow="-105" yWindow="0" windowWidth="16995" windowHeight="15585" firstSheet="3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FV" hidden="1" xlm="1">#NAME?</definedName>
    <definedName name="_xleta.IF" hidden="1" xlm="1">#NAME?</definedName>
    <definedName name="_xleta.INDEX" hidden="1" xlm="1">#NAME?</definedName>
    <definedName name="_xleta.MOD" hidden="1" xlm="1">#NAME?</definedName>
    <definedName name="_xleta.TODAY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2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F41" i="3" a="1"/>
  <c r="F41" i="3" s="1"/>
  <c r="F42" i="3" a="1"/>
  <c r="F42" i="3" s="1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O3" i="3"/>
  <c r="O4" i="3"/>
  <c r="N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4" i="1"/>
  <c r="N3" i="1"/>
  <c r="M3" i="1"/>
  <c r="L4" i="1"/>
  <c r="A28" i="1"/>
  <c r="L4" i="3" a="1"/>
  <c r="L8" i="3" a="1"/>
  <c r="L12" i="3" a="1"/>
  <c r="L16" i="3" a="1"/>
  <c r="L20" i="3" a="1"/>
  <c r="L24" i="3" a="1"/>
  <c r="L28" i="3" a="1"/>
  <c r="L32" i="3" a="1"/>
  <c r="L3" i="3" a="1"/>
  <c r="L5" i="3" a="1"/>
  <c r="L9" i="3" a="1"/>
  <c r="L13" i="3" a="1"/>
  <c r="L17" i="3" a="1"/>
  <c r="L21" i="3" a="1"/>
  <c r="L25" i="3" a="1"/>
  <c r="L29" i="3" a="1"/>
  <c r="L33" i="3" a="1"/>
  <c r="L6" i="3" a="1"/>
  <c r="L10" i="3" a="1"/>
  <c r="L14" i="3" a="1"/>
  <c r="L18" i="3" a="1"/>
  <c r="L22" i="3" a="1"/>
  <c r="L26" i="3" a="1"/>
  <c r="L30" i="3" a="1"/>
  <c r="L34" i="3" a="1"/>
  <c r="L7" i="3" a="1"/>
  <c r="L11" i="3" a="1"/>
  <c r="L15" i="3" a="1"/>
  <c r="L19" i="3" a="1"/>
  <c r="L23" i="3" a="1"/>
  <c r="L27" i="3" a="1"/>
  <c r="L31" i="3" a="1"/>
  <c r="L35" i="3" a="1"/>
  <c r="L35" i="3" l="1"/>
  <c r="L31" i="3"/>
  <c r="L27" i="3"/>
  <c r="L23" i="3"/>
  <c r="L19" i="3"/>
  <c r="L15" i="3"/>
  <c r="L11" i="3"/>
  <c r="L7" i="3"/>
  <c r="L34" i="3"/>
  <c r="L30" i="3"/>
  <c r="L26" i="3"/>
  <c r="L22" i="3"/>
  <c r="L18" i="3"/>
  <c r="L14" i="3"/>
  <c r="L10" i="3"/>
  <c r="L6" i="3"/>
  <c r="L33" i="3"/>
  <c r="L29" i="3"/>
  <c r="L25" i="3"/>
  <c r="L21" i="3"/>
  <c r="L17" i="3"/>
  <c r="L13" i="3"/>
  <c r="L9" i="3"/>
  <c r="L5" i="3"/>
  <c r="L32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61F7F0-CA2D-4E6C-9B85-682D35499034}" name="MS Access Database_Query" type="1" refreshedVersion="8" background="1">
    <dbPr connection="DSN=MS Access Database;DBQ=C:\2025_기출문제집_컴활1급실기_학습자료_241206 update\02 최신기출유형\01회\저축현황.accdb;DefaultDir=C:\2025_기출문제집_컴활1급실기_학습자료_241206 update\02 최신기출유형\01회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<sst xmlns="http://schemas.openxmlformats.org/spreadsheetml/2006/main" count="955" uniqueCount="80">
  <si>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</si>
  <si>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</si>
  <si>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</si>
  <si>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</si>
  <si>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</si>
  <si>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</si>
  <si>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</si>
  <si>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</si>
  <si>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</si>
  <si>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</si>
  <si>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</si>
  <si>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</si>
  <si>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</si>
  <si>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</si>
  <si>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</si>
  <si>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</si>
  <si>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</si>
  <si>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</si>
  <si>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</si>
  <si>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</si>
  <si>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</si>
  <si>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</si>
  <si>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</si>
  <si>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</si>
  <si>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</si>
  <si>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</si>
  <si>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</si>
  <si>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</si>
  <si>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</si>
  <si>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</si>
  <si>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</si>
  <si>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</si>
  <si>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</si>
  <si>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</si>
  <si>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</si>
  <si>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</si>
  <si>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</si>
  <si>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</si>
  <si>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</si>
  <si>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</si>
  <si>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</si>
  <si>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</si>
  <si>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</si>
  <si>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</si>
  <si>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</si>
  <si>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</si>
  <si>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</si>
  <si>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</si>
  <si>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</si>
  <si>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</si>
  <si>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</si>
  <si>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</si>
  <si>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</si>
  <si>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</si>
  <si>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</si>
  <si>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</si>
  <si>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</si>
  <si>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</si>
  <si>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</si>
  <si>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</si>
  <si>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</si>
  <si>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</si>
  <si>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</si>
  <si>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</si>
  <si>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</si>
  <si>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</si>
  <si>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</si>
  <si>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</si>
  <si>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짝0/홀1</t>
    <phoneticPr fontId="1" type="noConversion"/>
  </si>
  <si>
    <t>달</t>
    <phoneticPr fontId="1" type="noConversion"/>
  </si>
  <si>
    <t>총합계</t>
  </si>
  <si>
    <t>평균 : 월불입액</t>
  </si>
  <si>
    <t>평균 : 연이율</t>
  </si>
  <si>
    <t>(다중 항목)</t>
  </si>
  <si>
    <t>값</t>
  </si>
  <si>
    <t>전체 평균 : 월불입액</t>
  </si>
  <si>
    <t>전체 평균 : 연이율</t>
  </si>
  <si>
    <t>가입시간2</t>
  </si>
  <si>
    <t>오전</t>
  </si>
  <si>
    <t>오후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</si>
</sst>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\☆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  <a:endParaRPr lang="en-US" altLang="ko-KR" sz="2000">
              <a:latin typeface="궁서" panose="02030600000101010101" pitchFamily="18" charset="-127"/>
              <a:ea typeface="궁서" panose="02030600000101010101" pitchFamily="18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56-4E2E-A12D-93A83CF64B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고서연" refreshedDate="45762.867432407409" backgroundQuery="1" createdVersion="8" refreshedVersion="8" minRefreshableVersion="3" recordCount="33" xr:uid="{DB619144-F206-4E08-84B5-2CCA03485921}">
  <cacheSource type="external" connectionId="1"/>
  <cacheFields count="12">
    <cacheField name="가입자명" numFmtId="0" sqlType="-9">
      <sharedItems/>
    </cacheField>
    <cacheField name="성별" numFmtId="0" sqlType="-9">
      <sharedItems count="2">
        <s v="남"/>
        <s v="여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 sqlType="4">
      <sharedItems containsSemiMixedTypes="0" containsString="0" containsNumber="1" containsInteger="1" minValue="120" maxValue="120" count="1">
        <n v="120"/>
      </sharedItems>
    </cacheField>
    <cacheField name="납입시점" numFmtId="0" sqlType="-9">
      <sharedItems count="2">
        <s v="월말"/>
        <s v="월초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 sqlType="4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 sqlType="-9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14"/>
          <x v="14"/>
          <x v="1"/>
          <x v="2"/>
          <x v="14"/>
          <x v="14"/>
          <x v="14"/>
          <x v="14"/>
          <x v="14"/>
          <x v="3"/>
          <x v="14"/>
          <x v="4"/>
          <x v="14"/>
          <x v="5"/>
          <x v="6"/>
          <x v="7"/>
          <x v="14"/>
          <x v="14"/>
          <x v="8"/>
          <x v="15"/>
          <x v="9"/>
          <x v="15"/>
          <x v="10"/>
          <x v="11"/>
          <x v="15"/>
          <x v="12"/>
          <x v="15"/>
          <x v="15"/>
          <x v="13"/>
          <x v="15"/>
        </discretePr>
        <groupItems count="16">
          <d v="1899-12-30T09:15:00"/>
          <d v="1899-12-30T10:27:00"/>
          <d v="1899-12-30T10:32:00"/>
          <d v="1899-12-30T11:15:00"/>
          <d v="1899-12-30T11:26:00"/>
          <d v="1899-12-30T11:35:00"/>
          <d v="1899-12-30T11:36:00"/>
          <d v="1899-12-30T11:40:00"/>
          <d v="1899-12-30T12:03:00"/>
          <d v="1899-12-30T12:16:00"/>
          <d v="1899-12-30T12:50:00"/>
          <d v="1899-12-30T13:05:00"/>
          <d v="1899-12-30T14:35:00"/>
          <d v="1899-12-30T15:33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A95443-FA85-4DA3-8E13-340B89742EF8}" name="피벗 테이블1" cacheId="2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17">
        <item x="0"/>
        <item n="오전" x="14"/>
        <item x="1"/>
        <item x="2"/>
        <item x="3"/>
        <item x="4"/>
        <item x="5"/>
        <item x="6"/>
        <item x="7"/>
        <item x="8"/>
        <item n="오후" x="15"/>
        <item x="9"/>
        <item x="10"/>
        <item x="11"/>
        <item x="12"/>
        <item x="13"/>
        <item t="default"/>
      </items>
    </pivotField>
  </pivotFields>
  <rowFields count="2">
    <field x="11"/>
    <field x="-2"/>
  </rowFields>
  <rowItems count="8">
    <i>
      <x v="1"/>
    </i>
    <i r="1">
      <x/>
    </i>
    <i r="1" i="1">
      <x v="1"/>
    </i>
    <i>
      <x v="10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16" numFmtId="41"/>
    <dataField name="평균 : 연이율" fld="8" subtotal="average" baseField="11" baseItem="16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P37"/>
  <sheetViews>
    <sheetView zoomScale="115" zoomScaleNormal="115" workbookViewId="0">
      <selection activeCell="H12" sqref="H12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  <col min="12" max="13" width="11.125" bestFit="1" customWidth="1"/>
  </cols>
  <sheetData>
    <row r="1" spans="1:16" x14ac:dyDescent="0.3">
      <c r="A1" t="s">
        <v>0</v>
      </c>
    </row>
    <row r="2" spans="1:1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M2" s="25" t="s">
        <v>69</v>
      </c>
      <c r="N2" t="s">
        <v>68</v>
      </c>
    </row>
    <row r="3" spans="1:16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  <c r="M3">
        <f>MONTH(C3)</f>
        <v>3</v>
      </c>
      <c r="N3">
        <f>MOD(MONTH(C3),2)</f>
        <v>1</v>
      </c>
      <c r="P3" t="b">
        <f>DATE(2019,1,1)&lt;C3</f>
        <v>1</v>
      </c>
    </row>
    <row r="4" spans="1:16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  <c r="L4" s="24">
        <f>DATE(2019,1,1)</f>
        <v>43466</v>
      </c>
      <c r="M4">
        <f>MONTH(C4)</f>
        <v>1</v>
      </c>
      <c r="N4">
        <f t="shared" ref="N4:N25" si="0">MOD(MONTH(C4),2)</f>
        <v>1</v>
      </c>
      <c r="P4" t="b">
        <f t="shared" ref="P4:P25" si="1">DATE(2019,1,1)&lt;C4</f>
        <v>0</v>
      </c>
    </row>
    <row r="5" spans="1:16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  <c r="M5">
        <f t="shared" ref="M5:M25" si="2">MONTH(C5)</f>
        <v>7</v>
      </c>
      <c r="N5">
        <f t="shared" si="0"/>
        <v>1</v>
      </c>
      <c r="P5" t="b">
        <f t="shared" si="1"/>
        <v>0</v>
      </c>
    </row>
    <row r="6" spans="1:16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  <c r="M6">
        <f t="shared" si="2"/>
        <v>8</v>
      </c>
      <c r="N6">
        <f t="shared" si="0"/>
        <v>0</v>
      </c>
      <c r="P6" t="b">
        <f t="shared" si="1"/>
        <v>0</v>
      </c>
    </row>
    <row r="7" spans="1:16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  <c r="M7">
        <f t="shared" si="2"/>
        <v>9</v>
      </c>
      <c r="N7">
        <f t="shared" si="0"/>
        <v>1</v>
      </c>
      <c r="P7" t="b">
        <f t="shared" si="1"/>
        <v>1</v>
      </c>
    </row>
    <row r="8" spans="1:16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  <c r="M8">
        <f t="shared" si="2"/>
        <v>12</v>
      </c>
      <c r="N8">
        <f t="shared" si="0"/>
        <v>0</v>
      </c>
      <c r="P8" t="b">
        <f t="shared" si="1"/>
        <v>0</v>
      </c>
    </row>
    <row r="9" spans="1:16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  <c r="M9">
        <f t="shared" si="2"/>
        <v>11</v>
      </c>
      <c r="N9">
        <f t="shared" si="0"/>
        <v>1</v>
      </c>
      <c r="P9" t="b">
        <f t="shared" si="1"/>
        <v>1</v>
      </c>
    </row>
    <row r="10" spans="1:16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  <c r="M10">
        <f t="shared" si="2"/>
        <v>4</v>
      </c>
      <c r="N10">
        <f t="shared" si="0"/>
        <v>0</v>
      </c>
      <c r="P10" t="b">
        <f t="shared" si="1"/>
        <v>1</v>
      </c>
    </row>
    <row r="11" spans="1:16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  <c r="M11">
        <f t="shared" si="2"/>
        <v>11</v>
      </c>
      <c r="N11">
        <f t="shared" si="0"/>
        <v>1</v>
      </c>
      <c r="P11" t="b">
        <f t="shared" si="1"/>
        <v>1</v>
      </c>
    </row>
    <row r="12" spans="1:16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  <c r="M12">
        <f t="shared" si="2"/>
        <v>1</v>
      </c>
      <c r="N12">
        <f t="shared" si="0"/>
        <v>1</v>
      </c>
      <c r="P12" t="b">
        <f t="shared" si="1"/>
        <v>1</v>
      </c>
    </row>
    <row r="13" spans="1:16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  <c r="M13">
        <f t="shared" si="2"/>
        <v>12</v>
      </c>
      <c r="N13">
        <f t="shared" si="0"/>
        <v>0</v>
      </c>
      <c r="P13" t="b">
        <f t="shared" si="1"/>
        <v>1</v>
      </c>
    </row>
    <row r="14" spans="1:16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  <c r="M14">
        <f t="shared" si="2"/>
        <v>12</v>
      </c>
      <c r="N14">
        <f t="shared" si="0"/>
        <v>0</v>
      </c>
      <c r="P14" t="b">
        <f t="shared" si="1"/>
        <v>1</v>
      </c>
    </row>
    <row r="15" spans="1:16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  <c r="M15">
        <f t="shared" si="2"/>
        <v>5</v>
      </c>
      <c r="N15">
        <f t="shared" si="0"/>
        <v>1</v>
      </c>
      <c r="P15" t="b">
        <f t="shared" si="1"/>
        <v>1</v>
      </c>
    </row>
    <row r="16" spans="1:16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  <c r="M16">
        <f t="shared" si="2"/>
        <v>4</v>
      </c>
      <c r="N16">
        <f t="shared" si="0"/>
        <v>0</v>
      </c>
      <c r="P16" t="b">
        <f t="shared" si="1"/>
        <v>1</v>
      </c>
    </row>
    <row r="17" spans="1:16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  <c r="M17">
        <f t="shared" si="2"/>
        <v>12</v>
      </c>
      <c r="N17">
        <f t="shared" si="0"/>
        <v>0</v>
      </c>
      <c r="P17" t="b">
        <f t="shared" si="1"/>
        <v>1</v>
      </c>
    </row>
    <row r="18" spans="1:16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  <c r="M18">
        <f t="shared" si="2"/>
        <v>4</v>
      </c>
      <c r="N18">
        <f t="shared" si="0"/>
        <v>0</v>
      </c>
      <c r="P18" t="b">
        <f t="shared" si="1"/>
        <v>1</v>
      </c>
    </row>
    <row r="19" spans="1:16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  <c r="M19">
        <f t="shared" si="2"/>
        <v>12</v>
      </c>
      <c r="N19">
        <f t="shared" si="0"/>
        <v>0</v>
      </c>
      <c r="P19" t="b">
        <f t="shared" si="1"/>
        <v>1</v>
      </c>
    </row>
    <row r="20" spans="1:16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  <c r="M20">
        <f t="shared" si="2"/>
        <v>12</v>
      </c>
      <c r="N20">
        <f t="shared" si="0"/>
        <v>0</v>
      </c>
      <c r="P20" t="b">
        <f t="shared" si="1"/>
        <v>1</v>
      </c>
    </row>
    <row r="21" spans="1:16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  <c r="M21">
        <f t="shared" si="2"/>
        <v>2</v>
      </c>
      <c r="N21">
        <f t="shared" si="0"/>
        <v>0</v>
      </c>
      <c r="P21" t="b">
        <f t="shared" si="1"/>
        <v>1</v>
      </c>
    </row>
    <row r="22" spans="1:16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  <c r="M22">
        <f t="shared" si="2"/>
        <v>8</v>
      </c>
      <c r="N22">
        <f t="shared" si="0"/>
        <v>0</v>
      </c>
      <c r="P22" t="b">
        <f t="shared" si="1"/>
        <v>1</v>
      </c>
    </row>
    <row r="23" spans="1:16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  <c r="M23">
        <f t="shared" si="2"/>
        <v>12</v>
      </c>
      <c r="N23">
        <f t="shared" si="0"/>
        <v>0</v>
      </c>
      <c r="P23" t="b">
        <f t="shared" si="1"/>
        <v>1</v>
      </c>
    </row>
    <row r="24" spans="1:16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  <c r="M24">
        <f t="shared" si="2"/>
        <v>2</v>
      </c>
      <c r="N24">
        <f t="shared" si="0"/>
        <v>0</v>
      </c>
      <c r="P24" t="b">
        <f t="shared" si="1"/>
        <v>0</v>
      </c>
    </row>
    <row r="25" spans="1:16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  <c r="M25">
        <f t="shared" si="2"/>
        <v>8</v>
      </c>
      <c r="N25">
        <f t="shared" si="0"/>
        <v>0</v>
      </c>
      <c r="P25" t="b">
        <f t="shared" si="1"/>
        <v>1</v>
      </c>
    </row>
    <row r="27" spans="1:16" x14ac:dyDescent="0.3">
      <c r="A27" s="23" t="s">
        <v>67</v>
      </c>
    </row>
    <row r="28" spans="1:16" x14ac:dyDescent="0.3">
      <c r="A28" t="b">
        <f>OR(AND(LEFT(D3,2)="청약",B3="여"),AND(E3="여의도",F3&gt;=150000))</f>
        <v>0</v>
      </c>
    </row>
    <row r="30" spans="1:16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16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16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AND(MOD(MONTH($C3),2)=1,DATE(2019,1,1)&lt;$C3)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L26" sqref="L26"/>
    </sheetView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OddEven="1">
    <oddHeader>&amp;L&amp;P페이지</oddHeader>
    <evenHeader>&amp;R&amp;N페이지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O42"/>
  <sheetViews>
    <sheetView topLeftCell="C1" zoomScaleNormal="100" workbookViewId="0">
      <selection activeCell="K7" sqref="K7"/>
    </sheetView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5" x14ac:dyDescent="0.3">
      <c r="A1" t="s">
        <v>0</v>
      </c>
    </row>
    <row r="2" spans="1:15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5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ROUNDUP(FV(I3/12,G3,-F3,,IF(H3="월초",1,0)),-3)</f>
        <v>15927000</v>
      </c>
      <c r="K3" s="1" t="str">
        <f ca="1">TEXT(QUOTIENT(_xlfn.DAYS(TODAY(),C3),30),"00개월")</f>
        <v>65개월</v>
      </c>
      <c r="L3" s="1" t="str" cm="1">
        <f t="array" ref="L3">fn비고(E3,F3)</f>
        <v xml:space="preserve"> </v>
      </c>
      <c r="N3">
        <f>QUOTIENT(6,2)</f>
        <v>3</v>
      </c>
      <c r="O3">
        <f ca="1">_xlfn.DAYS(TODAY(),C3)</f>
        <v>1962</v>
      </c>
    </row>
    <row r="4" spans="1:15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ROUNDUP(FV(I4/12,G4,-F4,,IF(H4="월초",1,0)),-3)</f>
        <v>33584000</v>
      </c>
      <c r="K4" s="1" t="str">
        <f t="shared" ref="K4:K35" ca="1" si="2">TEXT(QUOTIENT(_xlfn.DAYS(TODAY(),C4),30),"00개월")</f>
        <v>101개월</v>
      </c>
      <c r="L4" s="1" t="str" cm="1">
        <f t="array" ref="L4">fn비고(E4,F4)</f>
        <v>15만원이상-여의도250,000</v>
      </c>
      <c r="O4">
        <f ca="1">_xlfn.DAYS(C3,TODAY())</f>
        <v>-1962</v>
      </c>
    </row>
    <row r="5" spans="1:15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73개월</v>
      </c>
      <c r="L5" s="1" t="str" cm="1">
        <f t="array" ref="L5">fn비고(E5,F5)</f>
        <v xml:space="preserve"> </v>
      </c>
    </row>
    <row r="6" spans="1:15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67개월</v>
      </c>
      <c r="L6" s="1" t="str" cm="1">
        <f t="array" ref="L6">fn비고(E6,F6)</f>
        <v xml:space="preserve"> </v>
      </c>
    </row>
    <row r="7" spans="1:15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76개월</v>
      </c>
      <c r="L7" s="1" t="str" cm="1">
        <f t="array" ref="L7">fn비고(E7,F7)</f>
        <v xml:space="preserve"> </v>
      </c>
    </row>
    <row r="8" spans="1:15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62개월</v>
      </c>
      <c r="L8" s="1" t="str" cm="1">
        <f t="array" ref="L8">fn비고(E8,F8)</f>
        <v xml:space="preserve"> </v>
      </c>
    </row>
    <row r="9" spans="1:15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85개월</v>
      </c>
      <c r="L9" s="1" t="str" cm="1">
        <f t="array" ref="L9">fn비고(E9,F9)</f>
        <v xml:space="preserve"> </v>
      </c>
    </row>
    <row r="10" spans="1:15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65개월</v>
      </c>
      <c r="L10" s="1" t="str" cm="1">
        <f t="array" ref="L10">fn비고(E10,F10)</f>
        <v xml:space="preserve"> </v>
      </c>
    </row>
    <row r="11" spans="1:15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107개월</v>
      </c>
      <c r="L11" s="1" t="str" cm="1">
        <f t="array" ref="L11">fn비고(E11,F11)</f>
        <v xml:space="preserve"> </v>
      </c>
    </row>
    <row r="12" spans="1:15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73개월</v>
      </c>
      <c r="L12" s="1" t="str" cm="1">
        <f t="array" ref="L12">fn비고(E12,F12)</f>
        <v xml:space="preserve"> </v>
      </c>
    </row>
    <row r="13" spans="1:15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64개월</v>
      </c>
      <c r="L13" s="1" t="str" cm="1">
        <f t="array" ref="L13">fn비고(E13,F13)</f>
        <v xml:space="preserve"> </v>
      </c>
    </row>
    <row r="14" spans="1:15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53개월</v>
      </c>
      <c r="L14" s="1" t="str" cm="1">
        <f t="array" ref="L14">fn비고(E14,F14)</f>
        <v>15만원이상-명동150,000</v>
      </c>
    </row>
    <row r="15" spans="1:15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101개월</v>
      </c>
      <c r="L15" s="1" t="str" cm="1">
        <f t="array" ref="L15">fn비고(E15,F15)</f>
        <v xml:space="preserve"> </v>
      </c>
    </row>
    <row r="16" spans="1:15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52개월</v>
      </c>
      <c r="L16" s="1" t="str" cm="1">
        <f t="array" ref="L16">fn비고(E16,F16)</f>
        <v xml:space="preserve"> </v>
      </c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93개월</v>
      </c>
      <c r="L17" s="1" t="str" cm="1">
        <f t="array" ref="L17">fn비고(E17,F17)</f>
        <v xml:space="preserve"> </v>
      </c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57개월</v>
      </c>
      <c r="L18" s="1" t="str" cm="1">
        <f t="array" ref="L18">fn비고(E18,F18)</f>
        <v xml:space="preserve"> </v>
      </c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54개월</v>
      </c>
      <c r="L19" s="1" t="str" cm="1">
        <f t="array" ref="L19">fn비고(E19,F19)</f>
        <v xml:space="preserve"> </v>
      </c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59개월</v>
      </c>
      <c r="L20" s="1" t="str" cm="1">
        <f t="array" ref="L20">fn비고(E20,F20)</f>
        <v xml:space="preserve"> </v>
      </c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79개월</v>
      </c>
      <c r="L21" s="1" t="str" cm="1">
        <f t="array" ref="L21">fn비고(E21,F21)</f>
        <v xml:space="preserve"> </v>
      </c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67개월</v>
      </c>
      <c r="L22" s="1" t="str" cm="1">
        <f t="array" ref="L22">fn비고(E22,F22)</f>
        <v xml:space="preserve"> </v>
      </c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56개월</v>
      </c>
      <c r="L23" s="1" t="str" cm="1">
        <f t="array" ref="L23">fn비고(E23,F23)</f>
        <v xml:space="preserve"> </v>
      </c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80개월</v>
      </c>
      <c r="L24" s="1" t="str" cm="1">
        <f t="array" ref="L24">fn비고(E24,F24)</f>
        <v xml:space="preserve"> </v>
      </c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65개월</v>
      </c>
      <c r="L25" s="1" t="str" cm="1">
        <f t="array" ref="L25">fn비고(E25,F25)</f>
        <v xml:space="preserve"> </v>
      </c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72개월</v>
      </c>
      <c r="L26" s="1" t="str" cm="1">
        <f t="array" ref="L26">fn비고(E26,F26)</f>
        <v xml:space="preserve"> </v>
      </c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101개월</v>
      </c>
      <c r="L27" s="1" t="str" cm="1">
        <f t="array" ref="L27">fn비고(E27,F27)</f>
        <v>15만원이상-여의도250,000</v>
      </c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64개월</v>
      </c>
      <c r="L28" s="1" t="str" cm="1">
        <f t="array" ref="L28">fn비고(E28,F28)</f>
        <v xml:space="preserve"> </v>
      </c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62개월</v>
      </c>
      <c r="L29" s="1" t="str" cm="1">
        <f t="array" ref="L29">fn비고(E29,F29)</f>
        <v xml:space="preserve"> </v>
      </c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56개월</v>
      </c>
      <c r="L30" s="1" t="str" cm="1">
        <f t="array" ref="L30">fn비고(E30,F30)</f>
        <v>15만원이상-여의도210,000</v>
      </c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65개월</v>
      </c>
      <c r="L31" s="1" t="str" cm="1">
        <f t="array" ref="L31">fn비고(E31,F31)</f>
        <v xml:space="preserve"> </v>
      </c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87개월</v>
      </c>
      <c r="L32" s="1" t="str" cm="1">
        <f t="array" ref="L32">fn비고(E32,F32)</f>
        <v xml:space="preserve"> </v>
      </c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112개월</v>
      </c>
      <c r="L33" s="1" t="str" cm="1">
        <f t="array" ref="L33">fn비고(E33,F33)</f>
        <v xml:space="preserve"> </v>
      </c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70개월</v>
      </c>
      <c r="L34" s="1" t="str" cm="1">
        <f t="array" ref="L34">fn비고(E34,F34)</f>
        <v>15만원이상-명동150,000</v>
      </c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56개월</v>
      </c>
      <c r="L35" s="1" t="str" cm="1">
        <f t="array" ref="L35">fn비고(E35,F35)</f>
        <v xml:space="preserve"> </v>
      </c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AVERAGE(IF(($D$3:$D$35=A40)*($F$3:$F$35&lt;&gt;MAX(($D$3:$D$35=A40)*$F$3:$F$35)),$F$3:$F$35))</f>
        <v>109000</v>
      </c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AVERAGE(IF(($D$3:$D$35=A41)*($F$3:$F$35&lt;&gt;MAX(($D$3:$D$35=A41)*$F$3:$F$35)),$F$3:$F$35))</f>
        <v>71000</v>
      </c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F24" sqref="F24"/>
    </sheetView>
  </sheetViews>
  <sheetFormatPr defaultRowHeight="16.5" x14ac:dyDescent="0.3"/>
  <cols>
    <col min="2" max="2" width="12" bestFit="1" customWidth="1"/>
    <col min="3" max="3" width="14.875" bestFit="1" customWidth="1"/>
    <col min="4" max="6" width="11" bestFit="1" customWidth="1"/>
    <col min="7" max="7" width="10.5" bestFit="1" customWidth="1"/>
    <col min="8" max="8" width="14.875" bestFit="1" customWidth="1"/>
    <col min="9" max="9" width="19.75" bestFit="1" customWidth="1"/>
    <col min="10" max="11" width="17.625" bestFit="1" customWidth="1"/>
  </cols>
  <sheetData>
    <row r="2" spans="2:7" x14ac:dyDescent="0.3">
      <c r="B2" s="26" t="s">
        <v>5</v>
      </c>
      <c r="C2" t="s">
        <v>73</v>
      </c>
    </row>
    <row r="4" spans="2:7" x14ac:dyDescent="0.3">
      <c r="D4" s="26" t="s">
        <v>4</v>
      </c>
    </row>
    <row r="5" spans="2:7" x14ac:dyDescent="0.3">
      <c r="B5" s="26" t="s">
        <v>77</v>
      </c>
      <c r="C5" s="26" t="s">
        <v>74</v>
      </c>
      <c r="D5" t="s">
        <v>12</v>
      </c>
      <c r="E5" t="s">
        <v>24</v>
      </c>
      <c r="F5" t="s">
        <v>16</v>
      </c>
      <c r="G5" t="s">
        <v>70</v>
      </c>
    </row>
    <row r="6" spans="2:7" x14ac:dyDescent="0.3">
      <c r="B6" t="s">
        <v>78</v>
      </c>
      <c r="D6" s="27"/>
      <c r="E6" s="27"/>
      <c r="F6" s="27"/>
      <c r="G6" s="27"/>
    </row>
    <row r="7" spans="2:7" x14ac:dyDescent="0.3">
      <c r="C7" t="s">
        <v>71</v>
      </c>
      <c r="D7" s="27">
        <v>143750</v>
      </c>
      <c r="E7" s="27">
        <v>83333.333333333328</v>
      </c>
      <c r="F7" s="27">
        <v>142500</v>
      </c>
      <c r="G7" s="27">
        <v>126818.18181818182</v>
      </c>
    </row>
    <row r="8" spans="2:7" x14ac:dyDescent="0.3">
      <c r="C8" t="s">
        <v>72</v>
      </c>
      <c r="D8" s="28">
        <v>2.9499999999999998E-2</v>
      </c>
      <c r="E8" s="28">
        <v>2.4666666666666667E-2</v>
      </c>
      <c r="F8" s="28">
        <v>2.1250000000000002E-2</v>
      </c>
      <c r="G8" s="28">
        <v>2.518181818181818E-2</v>
      </c>
    </row>
    <row r="9" spans="2:7" x14ac:dyDescent="0.3">
      <c r="B9" t="s">
        <v>79</v>
      </c>
      <c r="D9" s="27"/>
      <c r="E9" s="27"/>
      <c r="F9" s="27"/>
      <c r="G9" s="27"/>
    </row>
    <row r="10" spans="2:7" x14ac:dyDescent="0.3">
      <c r="C10" t="s">
        <v>71</v>
      </c>
      <c r="D10" s="27"/>
      <c r="E10" s="27">
        <v>110000</v>
      </c>
      <c r="F10" s="27">
        <v>166666.66666666666</v>
      </c>
      <c r="G10" s="27">
        <v>138333.33333333334</v>
      </c>
    </row>
    <row r="11" spans="2:7" x14ac:dyDescent="0.3">
      <c r="C11" t="s">
        <v>72</v>
      </c>
      <c r="D11" s="28"/>
      <c r="E11" s="28">
        <v>2.8000000000000001E-2</v>
      </c>
      <c r="F11" s="28">
        <v>0.02</v>
      </c>
      <c r="G11" s="28">
        <v>2.4000000000000004E-2</v>
      </c>
    </row>
    <row r="12" spans="2:7" x14ac:dyDescent="0.3">
      <c r="B12" t="s">
        <v>75</v>
      </c>
      <c r="D12" s="27">
        <v>143750</v>
      </c>
      <c r="E12" s="27">
        <v>96666.666666666672</v>
      </c>
      <c r="F12" s="27">
        <v>152857.14285714287</v>
      </c>
      <c r="G12" s="27">
        <v>130882.35294117648</v>
      </c>
    </row>
    <row r="13" spans="2:7" x14ac:dyDescent="0.3">
      <c r="B13" t="s">
        <v>76</v>
      </c>
      <c r="D13" s="28">
        <v>2.9499999999999998E-2</v>
      </c>
      <c r="E13" s="28">
        <v>2.6333333333333334E-2</v>
      </c>
      <c r="F13" s="28">
        <v>2.0714285714285713E-2</v>
      </c>
      <c r="G13" s="28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I45" sqref="I45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3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3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3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3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3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3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3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3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3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3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3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zoomScale="130" zoomScaleNormal="130" workbookViewId="0">
      <selection activeCell="L16" sqref="L16"/>
    </sheetView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K12" sqref="K12"/>
    </sheetView>
  </sheetViews>
  <sheetFormatPr defaultRowHeight="16.5" x14ac:dyDescent="0.3"/>
  <cols>
    <col min="1" max="1" width="2" customWidth="1"/>
    <col min="4" max="4" width="7.125" bestFit="1" customWidth="1"/>
    <col min="5" max="5" width="5.25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9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9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9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9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9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9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9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9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9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9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9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9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9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9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9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9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9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9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9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9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9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9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9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9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9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9">
        <v>2.3E-2</v>
      </c>
      <c r="I30" s="22">
        <v>120000</v>
      </c>
    </row>
  </sheetData>
  <phoneticPr fontId="1" type="noConversion"/>
  <conditionalFormatting sqref="I5:I30">
    <cfRule type="iconSet" priority="18">
      <iconSet iconSet="4RedToBlack">
        <cfvo type="percent" val="0"/>
        <cfvo type="percent" val="25"/>
        <cfvo type="percent" val="50"/>
        <cfvo type="percent" val="75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workbookViewId="0">
      <selection activeCell="L28" sqref="L28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q S P W k 3 D 7 Z + k A A A A 9 g A A A B I A H A B D b 2 5 m a W c v U G F j a 2 F n Z S 5 4 b W w g o h g A K K A U A A A A A A A A A A A A A A A A A A A A A A A A A A A A h Y 8 9 D o I w A I W v Q r r T P 4 0 x p J T B U U m M J s a 1 K R U a o D W 0 W O 7 m 4 J G 8 g h h F 3 R z f 9 7 7 h v f v 1 x r K h b a K L 6 p y 2 J g U E Y h A p I 2 2 h T Z m C 3 p / i J c g 4 2 w p Z i 1 J F o 2 x c M r g i B Z X 3 5 w S h E A I M M 2 i 7 E l G M C T r m m 7 2 s V C v A R 9 b / 5 V g b 5 4 W R C n B 2 e I 3 h F J I 5 g Q t M I W Z o g i z X 5 i v Q c e + z / Y F s 1 T e + 7 x S v b b z e M T R F h t 4 f + A N Q S w M E F A A C A A g A o q S P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K k j 1 o o i k e 4 D g A A A B E A A A A T A B w A R m 9 y b X V s Y X M v U 2 V j d G l v b j E u b S C i G A A o o B Q A A A A A A A A A A A A A A A A A A A A A A A A A A A A r T k 0 u y c z P U w i G 0 I b W A F B L A Q I t A B Q A A g A I A K K k j 1 p N w + 2 f p A A A A P Y A A A A S A A A A A A A A A A A A A A A A A A A A A A B D b 2 5 m a W c v U G F j a 2 F n Z S 5 4 b W x Q S w E C L Q A U A A I A C A C i p I 9 a D 8 r p q 6 Q A A A D p A A A A E w A A A A A A A A A A A A A A A A D w A A A A W 0 N v b n R l b n R f V H l w Z X N d L n h t b F B L A Q I t A B Q A A g A I A K K k j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6 X E P S 5 3 o D S r Z D 6 m l L / 0 9 V A A A A A A I A A A A A A B B m A A A A A Q A A I A A A A A / u M 7 c 4 c 1 c w o 5 m S t I w V 2 Q T s u X H i p R k g n l T 7 7 P J T M E a G A A A A A A 6 A A A A A A g A A I A A A A K l D A E T q 1 6 c l c F C i 9 X E H y G n Y 4 B M u T c V c D b V I Y u a o G u u 3 U A A A A M 1 C 8 / G a f O a v 9 S 7 d 1 / 6 K 8 B O F + W r E K r c V t F M H K 0 e C w K Z e u H V g v P z 8 Q d Y 3 j o n P o V s A M m p t 8 B C d q q p h 0 Q x U Y e m 3 b G X f V T G E 9 k c 3 C Z M X E V O O 6 f + t Q A A A A G n A j 9 8 J y O u x J H Y v i Y M q l S M O y z 3 a R x t W B 3 k y 0 z A r w T L 6 a 8 K 0 / G l d x x c u s 0 c p Q 7 D W n S d T G O b y w k y c / z 6 b 1 d H o g T 4 = < / D a t a M a s h u p > 
</file>

<file path=customXml/itemProps1.xml><?xml version="1.0" encoding="utf-8"?>
<ds:datastoreItem xmlns:ds="http://schemas.openxmlformats.org/officeDocument/2006/customXml" ds:itemID="{31400F98-5226-4AA7-8CD9-EE88138AE6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서연 고</cp:lastModifiedBy>
  <dcterms:created xsi:type="dcterms:W3CDTF">2023-08-09T00:13:15Z</dcterms:created>
  <dcterms:modified xsi:type="dcterms:W3CDTF">2025-04-15T13:39:36Z</dcterms:modified>
</cp:coreProperties>
</file>