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2025_기출문제집_컴활1급실기_학습자료_241206 update\02 최신기출유형\01회\"/>
    </mc:Choice>
  </mc:AlternateContent>
  <xr:revisionPtr revIDLastSave="0" documentId="13_ncr:1_{54E88E7D-07A8-4246-8E3E-0F170698D347}" xr6:coauthVersionLast="47" xr6:coauthVersionMax="47" xr10:uidLastSave="{00000000-0000-0000-0000-000000000000}"/>
  <bookViews>
    <workbookView xWindow="-110" yWindow="-110" windowWidth="25820" windowHeight="15500" firstSheet="1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'분석작업-2'!$B$5:$I$37</definedName>
    <definedName name="_xleta.AND" hidden="1" xlm="1">#NAME?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3" l="1" a="1"/>
  <c r="F41" i="3" s="1"/>
  <c r="F42" i="3" a="1"/>
  <c r="F42" i="3" s="1"/>
  <c r="F40" i="3" a="1"/>
  <c r="F40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A28" i="1"/>
  <c r="L9" i="3" a="1"/>
  <c r="L17" i="3" a="1"/>
  <c r="L25" i="3" a="1"/>
  <c r="L33" i="3" a="1"/>
  <c r="L15" i="3" a="1"/>
  <c r="L10" i="3" a="1"/>
  <c r="L18" i="3" a="1"/>
  <c r="L26" i="3" a="1"/>
  <c r="L34" i="3" a="1"/>
  <c r="L8" i="3" a="1"/>
  <c r="L16" i="3" a="1"/>
  <c r="L32" i="3" a="1"/>
  <c r="L11" i="3" a="1"/>
  <c r="L19" i="3" a="1"/>
  <c r="L27" i="3" a="1"/>
  <c r="L35" i="3" a="1"/>
  <c r="L24" i="3" a="1"/>
  <c r="L4" i="3" a="1"/>
  <c r="L12" i="3" a="1"/>
  <c r="L20" i="3" a="1"/>
  <c r="L28" i="3" a="1"/>
  <c r="L3" i="3" a="1"/>
  <c r="L5" i="3" a="1"/>
  <c r="L13" i="3" a="1"/>
  <c r="L21" i="3" a="1"/>
  <c r="L29" i="3" a="1"/>
  <c r="L23" i="3" a="1"/>
  <c r="L6" i="3" a="1"/>
  <c r="L14" i="3" a="1"/>
  <c r="L22" i="3" a="1"/>
  <c r="L30" i="3" a="1"/>
  <c r="L7" i="3" a="1"/>
  <c r="L31" i="3" a="1"/>
  <c r="L31" i="3" l="1"/>
  <c r="L7" i="3"/>
  <c r="L30" i="3"/>
  <c r="L22" i="3"/>
  <c r="L14" i="3"/>
  <c r="L6" i="3"/>
  <c r="L23" i="3"/>
  <c r="L29" i="3"/>
  <c r="L21" i="3"/>
  <c r="L13" i="3"/>
  <c r="L5" i="3"/>
  <c r="L3" i="3"/>
  <c r="L28" i="3"/>
  <c r="L20" i="3"/>
  <c r="L12" i="3"/>
  <c r="L4" i="3"/>
  <c r="L24" i="3"/>
  <c r="L35" i="3"/>
  <c r="L27" i="3"/>
  <c r="L19" i="3"/>
  <c r="L11" i="3"/>
  <c r="L32" i="3"/>
  <c r="L16" i="3"/>
  <c r="L8" i="3"/>
  <c r="L34" i="3"/>
  <c r="L26" i="3"/>
  <c r="L18" i="3"/>
  <c r="L10" i="3"/>
  <c r="L15" i="3"/>
  <c r="L33" i="3"/>
  <c r="L25" i="3"/>
  <c r="L17" i="3"/>
  <c r="L9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C405C14-AEBF-4C9A-94E8-DBA8A9B76D80}" name="MS Access Database_Query" type="1" refreshedVersion="8" background="1">
    <dbPr connection="DSN=MS Access Database;DBQ=C:\Users\user\OneDrive\바탕 화면\2025_기출문제집_컴활1급실기_학습자료_241206 update\02 최신기출유형\01회\저축현황.accdb;DefaultDir=C:\Users\user\OneDrive\바탕 화면\2025_기출문제집_컴활1급실기_학습자료_241206 update\02 최신기출유형\01회;DriverId=25;FIL=MS Access;MaxBufferSize=2048;PageTimeout=5;" command="SELECT 가입자별저축.가입시간, 가입자별저축.상품종류, 가입자별저축.지점명, 가입자별저축.월불입액, 가입자별저축.연이율_x000d__x000a_FROM 가입자별저축 가입자별저축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<sst xmlns="http://schemas.openxmlformats.org/spreadsheetml/2006/main" count="999" uniqueCount="83">
  <si>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</si>
  <si>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</si>
  <si>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</si>
  <si>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</si>
  <si>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</si>
  <si>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</si>
  <si>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</si>
  <si>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</si>
  <si>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</si>
  <si>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</si>
  <si>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</si>
  <si>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</si>
  <si>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</si>
  <si>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</si>
  <si>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</si>
  <si>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</si>
  <si>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</si>
  <si>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</si>
  <si>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</si>
  <si>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</si>
  <si>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</si>
  <si>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</si>
  <si>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</si>
  <si>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</si>
  <si>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</si>
  <si>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</si>
  <si>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</si>
  <si>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</si>
  <si>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</si>
  <si>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</si>
  <si>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</si>
  <si>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</si>
  <si>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</si>
  <si>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</si>
  <si>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</si>
  <si>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</si>
  <si>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</si>
  <si>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</si>
  <si>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</si>
  <si>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</si>
  <si>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</si>
  <si>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</si>
  <si>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</si>
  <si>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</si>
  <si>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</si>
  <si>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</si>
  <si>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</si>
  <si>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</si>
  <si>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</si>
  <si>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</si>
  <si>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</si>
  <si>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</si>
  <si>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</si>
  <si>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</si>
  <si>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</si>
  <si>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</si>
  <si>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</si>
  <si>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</si>
  <si>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</si>
  <si>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</si>
  <si>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</si>
  <si>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</si>
  <si>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</si>
  <si>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</si>
  <si>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</si>
  <si>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</si>
  <si>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</si>
  <si>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</si>
  <si>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(모두)</t>
  </si>
  <si>
    <t>총합계</t>
  </si>
  <si>
    <t>9시</t>
  </si>
  <si>
    <t>10시</t>
  </si>
  <si>
    <t>11시</t>
  </si>
  <si>
    <t>12시</t>
  </si>
  <si>
    <t>13시</t>
  </si>
  <si>
    <t>14시</t>
  </si>
  <si>
    <t>15시</t>
  </si>
  <si>
    <t>합계 : 월불입액</t>
  </si>
  <si>
    <t>합계 : 연이율</t>
  </si>
  <si>
    <t>전체 합계 : 월불입액</t>
  </si>
  <si>
    <t>전체 합계 : 연이율</t>
  </si>
  <si>
    <t>값</t>
  </si>
  <si>
    <t>시간(가입시간)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</si>
</sst>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  <a:endParaRPr lang="en-US" altLang="ko-KR" sz="2000">
              <a:latin typeface="궁서" panose="02030600000101010101" pitchFamily="18" charset="-127"/>
              <a:ea typeface="궁서" panose="02030600000101010101" pitchFamily="18" charset="-127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14-4D11-84C9-00DBF7D613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41" name="Button 5" hidden="1">
              <a:extLst>
                <a:ext uri="{63B3BB69-23CF-44E3-9099-C40C66FF867C}">
                  <a14:compatExt spid="_x0000_s14341"/>
                </a:ext>
                <a:ext uri="{FF2B5EF4-FFF2-40B4-BE49-F238E27FC236}">
                  <a16:creationId xmlns:a16="http://schemas.microsoft.com/office/drawing/2014/main" id="{00000000-0008-0000-0600-00000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0</xdr:row>
          <xdr:rowOff>76200</xdr:rowOff>
        </xdr:from>
        <xdr:to>
          <xdr:col>8</xdr:col>
          <xdr:colOff>762000</xdr:colOff>
          <xdr:row>1</xdr:row>
          <xdr:rowOff>146050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97.710507060183" backgroundQuery="1" createdVersion="8" refreshedVersion="8" minRefreshableVersion="3" recordCount="33" xr:uid="{DFECC029-CCDB-4DEF-8CCC-4283DAEC5808}">
  <cacheSource type="external" connectionId="1"/>
  <cacheFields count="6"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5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시간(가입시간)" numFmtId="0" databaseField="0">
      <fieldGroup base="0">
        <rangePr groupBy="hours" startDate="1899-12-30T09:15:00" endDate="1899-12-30T15:37:00"/>
        <groupItems count="26">
          <s v="&lt;1900-01-00"/>
          <s v="0시"/>
          <s v="1시"/>
          <s v="2시"/>
          <s v="3시"/>
          <s v="4시"/>
          <s v="5시"/>
          <s v="6시"/>
          <s v="7시"/>
          <s v="8시"/>
          <s v="9시"/>
          <s v="10시"/>
          <s v="11시"/>
          <s v="12시"/>
          <s v="13시"/>
          <s v="14시"/>
          <s v="15시"/>
          <s v="16시"/>
          <s v="17시"/>
          <s v="18시"/>
          <s v="19시"/>
          <s v="20시"/>
          <s v="21시"/>
          <s v="22시"/>
          <s v="23시"/>
          <s v="&gt;1900-01-0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1"/>
    <x v="0"/>
    <x v="1"/>
    <x v="1"/>
    <x v="1"/>
  </r>
  <r>
    <x v="2"/>
    <x v="0"/>
    <x v="2"/>
    <x v="0"/>
    <x v="0"/>
  </r>
  <r>
    <x v="3"/>
    <x v="1"/>
    <x v="3"/>
    <x v="2"/>
    <x v="2"/>
  </r>
  <r>
    <x v="4"/>
    <x v="0"/>
    <x v="3"/>
    <x v="3"/>
    <x v="0"/>
  </r>
  <r>
    <x v="5"/>
    <x v="2"/>
    <x v="3"/>
    <x v="0"/>
    <x v="3"/>
  </r>
  <r>
    <x v="5"/>
    <x v="1"/>
    <x v="2"/>
    <x v="0"/>
    <x v="4"/>
  </r>
  <r>
    <x v="6"/>
    <x v="1"/>
    <x v="2"/>
    <x v="4"/>
    <x v="4"/>
  </r>
  <r>
    <x v="7"/>
    <x v="0"/>
    <x v="1"/>
    <x v="5"/>
    <x v="0"/>
  </r>
  <r>
    <x v="8"/>
    <x v="2"/>
    <x v="2"/>
    <x v="6"/>
    <x v="3"/>
  </r>
  <r>
    <x v="9"/>
    <x v="2"/>
    <x v="1"/>
    <x v="7"/>
    <x v="5"/>
  </r>
  <r>
    <x v="10"/>
    <x v="2"/>
    <x v="3"/>
    <x v="6"/>
    <x v="2"/>
  </r>
  <r>
    <x v="11"/>
    <x v="1"/>
    <x v="1"/>
    <x v="0"/>
    <x v="2"/>
  </r>
  <r>
    <x v="12"/>
    <x v="1"/>
    <x v="3"/>
    <x v="2"/>
    <x v="2"/>
  </r>
  <r>
    <x v="13"/>
    <x v="2"/>
    <x v="1"/>
    <x v="8"/>
    <x v="5"/>
  </r>
  <r>
    <x v="14"/>
    <x v="1"/>
    <x v="3"/>
    <x v="8"/>
    <x v="6"/>
  </r>
  <r>
    <x v="15"/>
    <x v="1"/>
    <x v="0"/>
    <x v="5"/>
    <x v="2"/>
  </r>
  <r>
    <x v="16"/>
    <x v="2"/>
    <x v="0"/>
    <x v="5"/>
    <x v="3"/>
  </r>
  <r>
    <x v="17"/>
    <x v="0"/>
    <x v="2"/>
    <x v="6"/>
    <x v="0"/>
  </r>
  <r>
    <x v="18"/>
    <x v="2"/>
    <x v="2"/>
    <x v="9"/>
    <x v="3"/>
  </r>
  <r>
    <x v="19"/>
    <x v="0"/>
    <x v="3"/>
    <x v="0"/>
    <x v="7"/>
  </r>
  <r>
    <x v="20"/>
    <x v="2"/>
    <x v="0"/>
    <x v="6"/>
    <x v="8"/>
  </r>
  <r>
    <x v="20"/>
    <x v="0"/>
    <x v="1"/>
    <x v="2"/>
    <x v="0"/>
  </r>
  <r>
    <x v="21"/>
    <x v="0"/>
    <x v="0"/>
    <x v="0"/>
    <x v="0"/>
  </r>
  <r>
    <x v="22"/>
    <x v="0"/>
    <x v="1"/>
    <x v="1"/>
    <x v="0"/>
  </r>
  <r>
    <x v="23"/>
    <x v="1"/>
    <x v="3"/>
    <x v="4"/>
    <x v="6"/>
  </r>
  <r>
    <x v="24"/>
    <x v="2"/>
    <x v="0"/>
    <x v="1"/>
    <x v="2"/>
  </r>
  <r>
    <x v="25"/>
    <x v="1"/>
    <x v="1"/>
    <x v="10"/>
    <x v="2"/>
  </r>
  <r>
    <x v="26"/>
    <x v="0"/>
    <x v="3"/>
    <x v="11"/>
    <x v="0"/>
  </r>
  <r>
    <x v="27"/>
    <x v="1"/>
    <x v="1"/>
    <x v="11"/>
    <x v="4"/>
  </r>
  <r>
    <x v="28"/>
    <x v="0"/>
    <x v="2"/>
    <x v="6"/>
    <x v="0"/>
  </r>
  <r>
    <x v="29"/>
    <x v="2"/>
    <x v="3"/>
    <x v="6"/>
    <x v="5"/>
  </r>
  <r>
    <x v="30"/>
    <x v="1"/>
    <x v="1"/>
    <x v="5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E0047DE-8512-4791-9917-6FFE9CD97F81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J14" firstHeaderRow="1" firstDataRow="3" firstDataCol="1" rowPageCount="1" colPageCount="1"/>
  <pivotFields count="6"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0"/>
        <item x="2"/>
        <item x="1"/>
        <item t="default"/>
      </items>
    </pivotField>
    <pivotField axis="axisPage" compact="0" showAll="0">
      <items count="5">
        <item x="1"/>
        <item x="3"/>
        <item x="2"/>
        <item x="0"/>
        <item t="default"/>
      </items>
    </pivotField>
    <pivotField dataField="1" compact="0" showAll="0"/>
    <pivotField dataField="1" compact="0" showAll="0"/>
    <pivotField axis="axisRow" compact="0" showAl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</pivotFields>
  <rowFields count="1">
    <field x="5"/>
  </rowFields>
  <rowItems count="8"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2">
    <field x="-2"/>
    <field x="1"/>
  </colFields>
  <colItems count="8">
    <i>
      <x/>
      <x/>
    </i>
    <i r="1">
      <x v="1"/>
    </i>
    <i r="1">
      <x v="2"/>
    </i>
    <i i="1">
      <x v="1"/>
      <x/>
    </i>
    <i r="1" i="1">
      <x v="1"/>
    </i>
    <i r="1" i="1">
      <x v="2"/>
    </i>
    <i t="grand">
      <x/>
    </i>
    <i t="grand" i="1">
      <x/>
    </i>
  </colItems>
  <pageFields count="1">
    <pageField fld="2" hier="-1"/>
  </pageFields>
  <dataFields count="2">
    <dataField name="합계 : 월불입액" fld="3" baseField="0" baseItem="0"/>
    <dataField name="합계 : 연이율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45"/>
  <sheetViews>
    <sheetView workbookViewId="0">
      <selection activeCell="L9" sqref="L9"/>
    </sheetView>
  </sheetViews>
  <sheetFormatPr defaultRowHeight="17" x14ac:dyDescent="0.45"/>
  <cols>
    <col min="3" max="3" width="12.83203125" customWidth="1"/>
    <col min="5" max="5" width="7.08203125" bestFit="1" customWidth="1"/>
    <col min="6" max="6" width="10.5" bestFit="1" customWidth="1"/>
    <col min="9" max="9" width="15.25" bestFit="1" customWidth="1"/>
  </cols>
  <sheetData>
    <row r="1" spans="1:9" x14ac:dyDescent="0.45">
      <c r="A1" t="s">
        <v>0</v>
      </c>
    </row>
    <row r="2" spans="1:9" x14ac:dyDescent="0.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5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5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5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5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5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5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5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5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5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5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5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5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5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5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5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5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5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5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5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5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5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5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5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5">
      <c r="A27" s="23" t="s">
        <v>67</v>
      </c>
    </row>
    <row r="28" spans="1:9" x14ac:dyDescent="0.45">
      <c r="A28" t="b">
        <f>OR(AND(LEFT($D3,2)="청약",$B3="여"),$E3="여의도",$F3&gt;=150000)</f>
        <v>0</v>
      </c>
    </row>
    <row r="30" spans="1:9" x14ac:dyDescent="0.45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5">
      <c r="A31" s="1" t="s">
        <v>15</v>
      </c>
      <c r="B31" s="1" t="s">
        <v>11</v>
      </c>
      <c r="C31" s="2">
        <v>43126</v>
      </c>
      <c r="D31" s="1" t="s">
        <v>16</v>
      </c>
      <c r="E31" s="1" t="s">
        <v>17</v>
      </c>
      <c r="F31" s="3">
        <v>150000</v>
      </c>
      <c r="G31" s="1" t="s">
        <v>18</v>
      </c>
      <c r="H31" s="4">
        <v>0.02</v>
      </c>
      <c r="I31" s="5">
        <v>19908000</v>
      </c>
    </row>
    <row r="32" spans="1:9" x14ac:dyDescent="0.45">
      <c r="A32" s="1" t="s">
        <v>19</v>
      </c>
      <c r="B32" s="1" t="s">
        <v>20</v>
      </c>
      <c r="C32" s="2">
        <v>43282</v>
      </c>
      <c r="D32" s="1" t="s">
        <v>16</v>
      </c>
      <c r="E32" s="1" t="s">
        <v>21</v>
      </c>
      <c r="F32" s="3">
        <v>50000</v>
      </c>
      <c r="G32" s="1" t="s">
        <v>14</v>
      </c>
      <c r="H32" s="4">
        <v>0.02</v>
      </c>
      <c r="I32" s="5">
        <v>6648000</v>
      </c>
    </row>
    <row r="33" spans="1:9" x14ac:dyDescent="0.45">
      <c r="A33" s="1" t="s">
        <v>22</v>
      </c>
      <c r="B33" s="1" t="s">
        <v>20</v>
      </c>
      <c r="C33" s="2">
        <v>43330</v>
      </c>
      <c r="D33" s="1" t="s">
        <v>12</v>
      </c>
      <c r="E33" s="1" t="s">
        <v>21</v>
      </c>
      <c r="F33" s="3">
        <v>80000</v>
      </c>
      <c r="G33" s="1" t="s">
        <v>14</v>
      </c>
      <c r="H33" s="4">
        <v>2.9000000000000001E-2</v>
      </c>
      <c r="I33" s="5">
        <v>11149000</v>
      </c>
    </row>
    <row r="34" spans="1:9" x14ac:dyDescent="0.45">
      <c r="A34" s="1" t="s">
        <v>26</v>
      </c>
      <c r="B34" s="1" t="s">
        <v>20</v>
      </c>
      <c r="C34" s="2">
        <v>43783</v>
      </c>
      <c r="D34" s="1" t="s">
        <v>16</v>
      </c>
      <c r="E34" s="1" t="s">
        <v>21</v>
      </c>
      <c r="F34" s="3">
        <v>100000</v>
      </c>
      <c r="G34" s="1" t="s">
        <v>14</v>
      </c>
      <c r="H34" s="4">
        <v>0.02</v>
      </c>
      <c r="I34" s="5">
        <v>13295000</v>
      </c>
    </row>
    <row r="35" spans="1:9" x14ac:dyDescent="0.45">
      <c r="A35" s="1" t="s">
        <v>29</v>
      </c>
      <c r="B35" s="1" t="s">
        <v>11</v>
      </c>
      <c r="C35" s="2">
        <v>43798</v>
      </c>
      <c r="D35" s="1" t="s">
        <v>16</v>
      </c>
      <c r="E35" s="1" t="s">
        <v>21</v>
      </c>
      <c r="F35" s="3">
        <v>250000</v>
      </c>
      <c r="G35" s="1" t="s">
        <v>14</v>
      </c>
      <c r="H35" s="4">
        <v>0.02</v>
      </c>
      <c r="I35" s="5">
        <v>33236000</v>
      </c>
    </row>
    <row r="36" spans="1:9" x14ac:dyDescent="0.45">
      <c r="A36" s="1" t="s">
        <v>32</v>
      </c>
      <c r="B36" s="1" t="s">
        <v>20</v>
      </c>
      <c r="C36" s="2">
        <v>44191</v>
      </c>
      <c r="D36" s="1" t="s">
        <v>24</v>
      </c>
      <c r="E36" s="1" t="s">
        <v>13</v>
      </c>
      <c r="F36" s="3">
        <v>100000</v>
      </c>
      <c r="G36" s="1" t="s">
        <v>14</v>
      </c>
      <c r="H36" s="4">
        <v>2.8000000000000001E-2</v>
      </c>
      <c r="I36" s="5">
        <v>13863000</v>
      </c>
    </row>
    <row r="37" spans="1:9" x14ac:dyDescent="0.45">
      <c r="A37" s="1" t="s">
        <v>33</v>
      </c>
      <c r="B37" s="1" t="s">
        <v>20</v>
      </c>
      <c r="C37" s="2">
        <v>43963</v>
      </c>
      <c r="D37" s="1" t="s">
        <v>12</v>
      </c>
      <c r="E37" s="1" t="s">
        <v>28</v>
      </c>
      <c r="F37" s="3">
        <v>50000</v>
      </c>
      <c r="G37" s="1" t="s">
        <v>18</v>
      </c>
      <c r="H37" s="4">
        <v>0.03</v>
      </c>
      <c r="I37" s="5">
        <v>6988000</v>
      </c>
    </row>
    <row r="38" spans="1:9" x14ac:dyDescent="0.45">
      <c r="A38" s="1" t="s">
        <v>34</v>
      </c>
      <c r="B38" s="1" t="s">
        <v>11</v>
      </c>
      <c r="C38" s="2">
        <v>43565</v>
      </c>
      <c r="D38" s="1" t="s">
        <v>12</v>
      </c>
      <c r="E38" s="1" t="s">
        <v>17</v>
      </c>
      <c r="F38" s="3">
        <v>150000</v>
      </c>
      <c r="G38" s="1" t="s">
        <v>18</v>
      </c>
      <c r="H38" s="4">
        <v>0.03</v>
      </c>
      <c r="I38" s="5">
        <v>20962000</v>
      </c>
    </row>
    <row r="39" spans="1:9" x14ac:dyDescent="0.45">
      <c r="A39" s="1" t="s">
        <v>35</v>
      </c>
      <c r="B39" s="1" t="s">
        <v>11</v>
      </c>
      <c r="C39" s="2">
        <v>43814</v>
      </c>
      <c r="D39" s="1" t="s">
        <v>12</v>
      </c>
      <c r="E39" s="1" t="s">
        <v>21</v>
      </c>
      <c r="F39" s="3">
        <v>75000</v>
      </c>
      <c r="G39" s="1" t="s">
        <v>18</v>
      </c>
      <c r="H39" s="4">
        <v>2.9000000000000001E-2</v>
      </c>
      <c r="I39" s="5">
        <v>10427000</v>
      </c>
    </row>
    <row r="40" spans="1:9" x14ac:dyDescent="0.45">
      <c r="A40" s="1" t="s">
        <v>37</v>
      </c>
      <c r="B40" s="1" t="s">
        <v>20</v>
      </c>
      <c r="C40" s="2">
        <v>43809</v>
      </c>
      <c r="D40" s="1" t="s">
        <v>24</v>
      </c>
      <c r="E40" s="1" t="s">
        <v>17</v>
      </c>
      <c r="F40" s="3">
        <v>10000</v>
      </c>
      <c r="G40" s="1" t="s">
        <v>18</v>
      </c>
      <c r="H40" s="4">
        <v>2.3E-2</v>
      </c>
      <c r="I40" s="5">
        <v>1348000</v>
      </c>
    </row>
    <row r="41" spans="1:9" x14ac:dyDescent="0.45">
      <c r="A41" s="1" t="s">
        <v>38</v>
      </c>
      <c r="B41" s="1" t="s">
        <v>11</v>
      </c>
      <c r="C41" s="2">
        <v>44169</v>
      </c>
      <c r="D41" s="1" t="s">
        <v>24</v>
      </c>
      <c r="E41" s="1" t="s">
        <v>21</v>
      </c>
      <c r="F41" s="3">
        <v>120000</v>
      </c>
      <c r="G41" s="1" t="s">
        <v>14</v>
      </c>
      <c r="H41" s="4">
        <v>2.8000000000000001E-2</v>
      </c>
      <c r="I41" s="5">
        <v>16635000</v>
      </c>
    </row>
    <row r="42" spans="1:9" x14ac:dyDescent="0.45">
      <c r="A42" s="1" t="s">
        <v>39</v>
      </c>
      <c r="B42" s="1" t="s">
        <v>20</v>
      </c>
      <c r="C42" s="2">
        <v>43887</v>
      </c>
      <c r="D42" s="1" t="s">
        <v>12</v>
      </c>
      <c r="E42" s="1" t="s">
        <v>28</v>
      </c>
      <c r="F42" s="3">
        <v>250000</v>
      </c>
      <c r="G42" s="1" t="s">
        <v>14</v>
      </c>
      <c r="H42" s="4">
        <v>2.8000000000000001E-2</v>
      </c>
      <c r="I42" s="5">
        <v>34656000</v>
      </c>
    </row>
    <row r="43" spans="1:9" x14ac:dyDescent="0.45">
      <c r="A43" s="1" t="s">
        <v>40</v>
      </c>
      <c r="B43" s="1" t="s">
        <v>20</v>
      </c>
      <c r="C43" s="2">
        <v>44066</v>
      </c>
      <c r="D43" s="1" t="s">
        <v>24</v>
      </c>
      <c r="E43" s="1" t="s">
        <v>21</v>
      </c>
      <c r="F43" s="3">
        <v>210000</v>
      </c>
      <c r="G43" s="1" t="s">
        <v>14</v>
      </c>
      <c r="H43" s="4">
        <v>2.8000000000000001E-2</v>
      </c>
      <c r="I43" s="5">
        <v>29111000</v>
      </c>
    </row>
    <row r="44" spans="1:9" x14ac:dyDescent="0.45">
      <c r="A44" s="1" t="s">
        <v>42</v>
      </c>
      <c r="B44" s="1" t="s">
        <v>11</v>
      </c>
      <c r="C44" s="2">
        <v>43145</v>
      </c>
      <c r="D44" s="1" t="s">
        <v>24</v>
      </c>
      <c r="E44" s="1" t="s">
        <v>21</v>
      </c>
      <c r="F44" s="3">
        <v>70000</v>
      </c>
      <c r="G44" s="1" t="s">
        <v>14</v>
      </c>
      <c r="H44" s="4">
        <v>2.3E-2</v>
      </c>
      <c r="I44" s="5">
        <v>9453000</v>
      </c>
    </row>
    <row r="45" spans="1:9" x14ac:dyDescent="0.45">
      <c r="A45" s="1" t="s">
        <v>43</v>
      </c>
      <c r="B45" s="1" t="s">
        <v>11</v>
      </c>
      <c r="C45" s="2">
        <v>44065</v>
      </c>
      <c r="D45" s="1" t="s">
        <v>24</v>
      </c>
      <c r="E45" s="1" t="s">
        <v>21</v>
      </c>
      <c r="F45" s="3">
        <v>50000</v>
      </c>
      <c r="G45" s="1" t="s">
        <v>18</v>
      </c>
      <c r="H45" s="4">
        <v>3.3000000000000002E-2</v>
      </c>
      <c r="I45" s="5">
        <v>7098000</v>
      </c>
    </row>
  </sheetData>
  <phoneticPr fontId="1" type="noConversion"/>
  <conditionalFormatting sqref="A3:I25">
    <cfRule type="expression" dxfId="2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workbookViewId="0">
      <selection activeCell="H6" sqref="H6"/>
    </sheetView>
  </sheetViews>
  <sheetFormatPr defaultRowHeight="17" x14ac:dyDescent="0.45"/>
  <cols>
    <col min="3" max="3" width="11.08203125" bestFit="1" customWidth="1"/>
    <col min="6" max="6" width="9.33203125" bestFit="1" customWidth="1"/>
    <col min="9" max="9" width="13.5" bestFit="1" customWidth="1"/>
  </cols>
  <sheetData>
    <row r="1" spans="1:9" x14ac:dyDescent="0.45">
      <c r="A1" t="s">
        <v>0</v>
      </c>
    </row>
    <row r="2" spans="1:9" x14ac:dyDescent="0.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5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5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5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5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5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5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5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5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5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5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5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5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5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5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5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5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5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5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5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5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5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5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5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5">
      <c r="A27" t="s">
        <v>44</v>
      </c>
    </row>
    <row r="28" spans="1:9" x14ac:dyDescent="0.45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5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5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5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5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5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5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5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5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5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5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9" orientation="portrait" r:id="rId1"/>
  <headerFooter differentOddEven="1">
    <oddHeader xml:space="preserve">&amp;L&amp;P페이지
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A22" zoomScale="85" zoomScaleNormal="85" workbookViewId="0">
      <selection activeCell="G41" sqref="G41"/>
    </sheetView>
  </sheetViews>
  <sheetFormatPr defaultRowHeight="17" x14ac:dyDescent="0.45"/>
  <cols>
    <col min="2" max="5" width="11.83203125" bestFit="1" customWidth="1"/>
    <col min="6" max="6" width="10.83203125" bestFit="1" customWidth="1"/>
    <col min="7" max="7" width="12.33203125" bestFit="1" customWidth="1"/>
    <col min="9" max="9" width="10" customWidth="1"/>
    <col min="10" max="10" width="13.5" bestFit="1" customWidth="1"/>
    <col min="11" max="11" width="13" bestFit="1" customWidth="1"/>
    <col min="12" max="12" width="23.75" customWidth="1"/>
  </cols>
  <sheetData>
    <row r="1" spans="1:12" x14ac:dyDescent="0.45">
      <c r="A1" t="s">
        <v>0</v>
      </c>
    </row>
    <row r="2" spans="1:12" x14ac:dyDescent="0.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5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INDEX($B$40:$E$42,MATCH($D3,$A$40:$A$42,0),MATCH(YEAR($C3),$B$38:$E$38,1))</f>
        <v>0.02</v>
      </c>
      <c r="J3" s="7"/>
      <c r="K3" s="1" t="str">
        <f ca="1">TEXT(QUOTIENT(_xlfn.DAYS(TODAY(),$C3),30),"00개월")</f>
        <v>63개월</v>
      </c>
      <c r="L3" s="1" t="str" cm="1">
        <f t="array" ref="L3">fn비고(E3,F3)</f>
        <v xml:space="preserve"> </v>
      </c>
    </row>
    <row r="4" spans="1:12" x14ac:dyDescent="0.45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INDEX($B$40:$E$42,MATCH($D4,$A$40:$A$42,0),MATCH(YEAR($C4),$B$38:$E$38,1))</f>
        <v>2.1999999999999999E-2</v>
      </c>
      <c r="J4" s="7"/>
      <c r="K4" s="1" t="str">
        <f t="shared" ref="K4:K35" ca="1" si="1">TEXT(QUOTIENT(_xlfn.DAYS(TODAY(),$C4),30),"00개월")</f>
        <v>99개월</v>
      </c>
      <c r="L4" s="1" t="str" cm="1">
        <f t="array" ref="L4">fn비고(E4,F4)</f>
        <v>15만원이상-여의도</v>
      </c>
    </row>
    <row r="5" spans="1:12" x14ac:dyDescent="0.45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/>
      <c r="K5" s="1" t="str">
        <f t="shared" ca="1" si="1"/>
        <v>70개월</v>
      </c>
      <c r="L5" s="1" t="str" cm="1">
        <f t="array" ref="L5">fn비고(E5,F5)</f>
        <v xml:space="preserve"> </v>
      </c>
    </row>
    <row r="6" spans="1:12" x14ac:dyDescent="0.45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/>
      <c r="K6" s="1" t="str">
        <f t="shared" ca="1" si="1"/>
        <v>65개월</v>
      </c>
      <c r="L6" s="1" t="str" cm="1">
        <f t="array" ref="L6">fn비고(E6,F6)</f>
        <v xml:space="preserve"> </v>
      </c>
    </row>
    <row r="7" spans="1:12" x14ac:dyDescent="0.45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/>
      <c r="K7" s="1" t="str">
        <f t="shared" ca="1" si="1"/>
        <v>74개월</v>
      </c>
      <c r="L7" s="1" t="str" cm="1">
        <f t="array" ref="L7">fn비고(E7,F7)</f>
        <v xml:space="preserve"> </v>
      </c>
    </row>
    <row r="8" spans="1:12" x14ac:dyDescent="0.45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/>
      <c r="K8" s="1" t="str">
        <f t="shared" ca="1" si="1"/>
        <v>60개월</v>
      </c>
      <c r="L8" s="1" t="str" cm="1">
        <f t="array" ref="L8">fn비고(E8,F8)</f>
        <v xml:space="preserve"> </v>
      </c>
    </row>
    <row r="9" spans="1:12" x14ac:dyDescent="0.45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/>
      <c r="K9" s="1" t="str">
        <f t="shared" ca="1" si="1"/>
        <v>82개월</v>
      </c>
      <c r="L9" s="1" t="str" cm="1">
        <f t="array" ref="L9">fn비고(E9,F9)</f>
        <v xml:space="preserve"> </v>
      </c>
    </row>
    <row r="10" spans="1:12" x14ac:dyDescent="0.45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/>
      <c r="K10" s="1" t="str">
        <f t="shared" ca="1" si="1"/>
        <v>62개월</v>
      </c>
      <c r="L10" s="1" t="str" cm="1">
        <f t="array" ref="L10">fn비고(E10,F10)</f>
        <v xml:space="preserve"> </v>
      </c>
    </row>
    <row r="11" spans="1:12" x14ac:dyDescent="0.45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/>
      <c r="K11" s="1" t="str">
        <f t="shared" ca="1" si="1"/>
        <v>104개월</v>
      </c>
      <c r="L11" s="1" t="str" cm="1">
        <f t="array" ref="L11">fn비고(E11,F11)</f>
        <v xml:space="preserve"> </v>
      </c>
    </row>
    <row r="12" spans="1:12" x14ac:dyDescent="0.45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/>
      <c r="K12" s="1" t="str">
        <f t="shared" ca="1" si="1"/>
        <v>71개월</v>
      </c>
      <c r="L12" s="1" t="str" cm="1">
        <f t="array" ref="L12">fn비고(E12,F12)</f>
        <v xml:space="preserve"> </v>
      </c>
    </row>
    <row r="13" spans="1:12" x14ac:dyDescent="0.45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/>
      <c r="K13" s="1" t="str">
        <f t="shared" ca="1" si="1"/>
        <v>62개월</v>
      </c>
      <c r="L13" s="1" t="str" cm="1">
        <f t="array" ref="L13">fn비고(E13,F13)</f>
        <v xml:space="preserve"> </v>
      </c>
    </row>
    <row r="14" spans="1:12" x14ac:dyDescent="0.45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/>
      <c r="K14" s="1" t="str">
        <f t="shared" ca="1" si="1"/>
        <v>51개월</v>
      </c>
      <c r="L14" s="1" t="str" cm="1">
        <f t="array" ref="L14">fn비고(E14,F14)</f>
        <v>15만원이상-명동</v>
      </c>
    </row>
    <row r="15" spans="1:12" x14ac:dyDescent="0.45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/>
      <c r="K15" s="1" t="str">
        <f t="shared" ca="1" si="1"/>
        <v>99개월</v>
      </c>
      <c r="L15" s="1" t="str" cm="1">
        <f t="array" ref="L15">fn비고(E15,F15)</f>
        <v xml:space="preserve"> </v>
      </c>
    </row>
    <row r="16" spans="1:12" x14ac:dyDescent="0.45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/>
      <c r="K16" s="1" t="str">
        <f t="shared" ca="1" si="1"/>
        <v>50개월</v>
      </c>
      <c r="L16" s="1" t="str" cm="1">
        <f t="array" ref="L16">fn비고(E16,F16)</f>
        <v xml:space="preserve"> </v>
      </c>
    </row>
    <row r="17" spans="1:12" x14ac:dyDescent="0.45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/>
      <c r="K17" s="1" t="str">
        <f t="shared" ca="1" si="1"/>
        <v>91개월</v>
      </c>
      <c r="L17" s="1" t="str" cm="1">
        <f t="array" ref="L17">fn비고(E17,F17)</f>
        <v xml:space="preserve"> </v>
      </c>
    </row>
    <row r="18" spans="1:12" x14ac:dyDescent="0.45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/>
      <c r="K18" s="1" t="str">
        <f t="shared" ca="1" si="1"/>
        <v>55개월</v>
      </c>
      <c r="L18" s="1" t="str" cm="1">
        <f t="array" ref="L18">fn비고(E18,F18)</f>
        <v xml:space="preserve"> </v>
      </c>
    </row>
    <row r="19" spans="1:12" x14ac:dyDescent="0.45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/>
      <c r="K19" s="1" t="str">
        <f t="shared" ca="1" si="1"/>
        <v>52개월</v>
      </c>
      <c r="L19" s="1" t="str" cm="1">
        <f t="array" ref="L19">fn비고(E19,F19)</f>
        <v xml:space="preserve"> </v>
      </c>
    </row>
    <row r="20" spans="1:12" x14ac:dyDescent="0.45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/>
      <c r="K20" s="1" t="str">
        <f t="shared" ca="1" si="1"/>
        <v>57개월</v>
      </c>
      <c r="L20" s="1" t="str" cm="1">
        <f t="array" ref="L20">fn비고(E20,F20)</f>
        <v xml:space="preserve"> </v>
      </c>
    </row>
    <row r="21" spans="1:12" x14ac:dyDescent="0.45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/>
      <c r="K21" s="1" t="str">
        <f t="shared" ca="1" si="1"/>
        <v>77개월</v>
      </c>
      <c r="L21" s="1" t="str" cm="1">
        <f t="array" ref="L21">fn비고(E21,F21)</f>
        <v xml:space="preserve"> </v>
      </c>
    </row>
    <row r="22" spans="1:12" x14ac:dyDescent="0.45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/>
      <c r="K22" s="1" t="str">
        <f t="shared" ca="1" si="1"/>
        <v>64개월</v>
      </c>
      <c r="L22" s="1" t="str" cm="1">
        <f t="array" ref="L22">fn비고(E22,F22)</f>
        <v xml:space="preserve"> </v>
      </c>
    </row>
    <row r="23" spans="1:12" x14ac:dyDescent="0.45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/>
      <c r="K23" s="1" t="str">
        <f t="shared" ca="1" si="1"/>
        <v>54개월</v>
      </c>
      <c r="L23" s="1" t="str" cm="1">
        <f t="array" ref="L23">fn비고(E23,F23)</f>
        <v xml:space="preserve"> </v>
      </c>
    </row>
    <row r="24" spans="1:12" x14ac:dyDescent="0.45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/>
      <c r="K24" s="1" t="str">
        <f t="shared" ca="1" si="1"/>
        <v>78개월</v>
      </c>
      <c r="L24" s="1" t="str" cm="1">
        <f t="array" ref="L24">fn비고(E24,F24)</f>
        <v xml:space="preserve"> </v>
      </c>
    </row>
    <row r="25" spans="1:12" x14ac:dyDescent="0.45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/>
      <c r="K25" s="1" t="str">
        <f t="shared" ca="1" si="1"/>
        <v>63개월</v>
      </c>
      <c r="L25" s="1" t="str" cm="1">
        <f t="array" ref="L25">fn비고(E25,F25)</f>
        <v xml:space="preserve"> </v>
      </c>
    </row>
    <row r="26" spans="1:12" x14ac:dyDescent="0.45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/>
      <c r="K26" s="1" t="str">
        <f t="shared" ca="1" si="1"/>
        <v>70개월</v>
      </c>
      <c r="L26" s="1" t="str" cm="1">
        <f t="array" ref="L26">fn비고(E26,F26)</f>
        <v xml:space="preserve"> </v>
      </c>
    </row>
    <row r="27" spans="1:12" x14ac:dyDescent="0.45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/>
      <c r="K27" s="1" t="str">
        <f t="shared" ca="1" si="1"/>
        <v>99개월</v>
      </c>
      <c r="L27" s="1" t="str" cm="1">
        <f t="array" ref="L27">fn비고(E27,F27)</f>
        <v>15만원이상-여의도</v>
      </c>
    </row>
    <row r="28" spans="1:12" x14ac:dyDescent="0.45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/>
      <c r="K28" s="1" t="str">
        <f t="shared" ca="1" si="1"/>
        <v>62개월</v>
      </c>
      <c r="L28" s="1" t="str" cm="1">
        <f t="array" ref="L28">fn비고(E28,F28)</f>
        <v xml:space="preserve"> </v>
      </c>
    </row>
    <row r="29" spans="1:12" x14ac:dyDescent="0.45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/>
      <c r="K29" s="1" t="str">
        <f t="shared" ca="1" si="1"/>
        <v>60개월</v>
      </c>
      <c r="L29" s="1" t="str" cm="1">
        <f t="array" ref="L29">fn비고(E29,F29)</f>
        <v xml:space="preserve"> </v>
      </c>
    </row>
    <row r="30" spans="1:12" x14ac:dyDescent="0.45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/>
      <c r="K30" s="1" t="str">
        <f t="shared" ca="1" si="1"/>
        <v>54개월</v>
      </c>
      <c r="L30" s="1" t="str" cm="1">
        <f t="array" ref="L30">fn비고(E30,F30)</f>
        <v>15만원이상-여의도</v>
      </c>
    </row>
    <row r="31" spans="1:12" x14ac:dyDescent="0.45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/>
      <c r="K31" s="1" t="str">
        <f t="shared" ca="1" si="1"/>
        <v>62개월</v>
      </c>
      <c r="L31" s="1" t="str" cm="1">
        <f t="array" ref="L31">fn비고(E31,F31)</f>
        <v xml:space="preserve"> </v>
      </c>
    </row>
    <row r="32" spans="1:12" x14ac:dyDescent="0.45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/>
      <c r="K32" s="1" t="str">
        <f t="shared" ca="1" si="1"/>
        <v>85개월</v>
      </c>
      <c r="L32" s="1" t="str" cm="1">
        <f t="array" ref="L32">fn비고(E32,F32)</f>
        <v xml:space="preserve"> </v>
      </c>
    </row>
    <row r="33" spans="1:12" x14ac:dyDescent="0.45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/>
      <c r="K33" s="1" t="str">
        <f t="shared" ca="1" si="1"/>
        <v>110개월</v>
      </c>
      <c r="L33" s="1" t="str" cm="1">
        <f t="array" ref="L33">fn비고(E33,F33)</f>
        <v xml:space="preserve"> </v>
      </c>
    </row>
    <row r="34" spans="1:12" x14ac:dyDescent="0.45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/>
      <c r="K34" s="1" t="str">
        <f t="shared" ca="1" si="1"/>
        <v>68개월</v>
      </c>
      <c r="L34" s="1" t="str" cm="1">
        <f t="array" ref="L34">fn비고(E34,F34)</f>
        <v>15만원이상-명동</v>
      </c>
    </row>
    <row r="35" spans="1:12" x14ac:dyDescent="0.45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/>
      <c r="K35" s="1" t="str">
        <f t="shared" ca="1" si="1"/>
        <v>54개월</v>
      </c>
      <c r="L35" s="1" t="str" cm="1">
        <f t="array" ref="L35">fn비고(E35,F35)</f>
        <v xml:space="preserve"> </v>
      </c>
    </row>
    <row r="37" spans="1:12" x14ac:dyDescent="0.45">
      <c r="A37" t="s">
        <v>58</v>
      </c>
    </row>
    <row r="38" spans="1:12" x14ac:dyDescent="0.45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5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5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 cm="1">
        <f t="array" ref="F40">AVERAGE(IF(($D$3:$D$35=$A40)*($F$3:$F$35&lt;&gt;MAX(($D$3:$D$35=$A40)*F3:F35)),$F$3:$F$35))</f>
        <v>109000</v>
      </c>
    </row>
    <row r="41" spans="1:12" x14ac:dyDescent="0.45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 cm="1">
        <f t="array" ref="F41">AVERAGE(IF(($D$3:$D$35=$A41)*($F$3:$F$35&lt;&gt;MAX(($D$3:$D$35=$A41)*F4:F36)),$F$3:$F$35))</f>
        <v>83636.363636363632</v>
      </c>
    </row>
    <row r="42" spans="1:12" x14ac:dyDescent="0.45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 cm="1">
        <f t="array" ref="F42">AVERAGE(IF(($D$3:$D$35=$A42)*($F$3:$F$35&lt;&gt;MAX(($D$3:$D$35=$A42)*F5:F37)),$F$3:$F$35))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J14"/>
  <sheetViews>
    <sheetView workbookViewId="0">
      <selection activeCell="B7" sqref="B7:B9"/>
    </sheetView>
  </sheetViews>
  <sheetFormatPr defaultRowHeight="17" x14ac:dyDescent="0.45"/>
  <cols>
    <col min="2" max="2" width="16" bestFit="1" customWidth="1"/>
    <col min="3" max="8" width="14.5" bestFit="1" customWidth="1"/>
    <col min="9" max="9" width="19.1640625" bestFit="1" customWidth="1"/>
    <col min="10" max="12" width="17.1640625" bestFit="1" customWidth="1"/>
  </cols>
  <sheetData>
    <row r="2" spans="2:10" x14ac:dyDescent="0.45">
      <c r="B2" s="24" t="s">
        <v>5</v>
      </c>
      <c r="C2" t="s">
        <v>68</v>
      </c>
    </row>
    <row r="4" spans="2:10" x14ac:dyDescent="0.45">
      <c r="C4" s="24" t="s">
        <v>81</v>
      </c>
      <c r="D4" s="24" t="s">
        <v>4</v>
      </c>
    </row>
    <row r="5" spans="2:10" x14ac:dyDescent="0.45">
      <c r="C5" t="s">
        <v>77</v>
      </c>
      <c r="F5" t="s">
        <v>78</v>
      </c>
      <c r="I5" t="s">
        <v>79</v>
      </c>
      <c r="J5" t="s">
        <v>80</v>
      </c>
    </row>
    <row r="6" spans="2:10" x14ac:dyDescent="0.45">
      <c r="B6" s="24" t="s">
        <v>82</v>
      </c>
      <c r="C6" t="s">
        <v>16</v>
      </c>
      <c r="D6" t="s">
        <v>12</v>
      </c>
      <c r="E6" t="s">
        <v>24</v>
      </c>
      <c r="F6" t="s">
        <v>16</v>
      </c>
      <c r="G6" t="s">
        <v>12</v>
      </c>
      <c r="H6" t="s">
        <v>24</v>
      </c>
    </row>
    <row r="7" spans="2:10" x14ac:dyDescent="0.45">
      <c r="B7" t="s">
        <v>70</v>
      </c>
      <c r="C7">
        <v>490000</v>
      </c>
      <c r="F7">
        <v>6.5000000000000002E-2</v>
      </c>
      <c r="I7">
        <v>490000</v>
      </c>
      <c r="J7">
        <v>6.5000000000000002E-2</v>
      </c>
    </row>
    <row r="8" spans="2:10" x14ac:dyDescent="0.45">
      <c r="B8" t="s">
        <v>71</v>
      </c>
      <c r="C8">
        <v>90000</v>
      </c>
      <c r="D8">
        <v>120000</v>
      </c>
      <c r="E8">
        <v>230000</v>
      </c>
      <c r="F8">
        <v>0.02</v>
      </c>
      <c r="G8">
        <v>0.03</v>
      </c>
      <c r="H8">
        <v>7.400000000000001E-2</v>
      </c>
      <c r="I8">
        <v>440000</v>
      </c>
      <c r="J8">
        <v>0.12400000000000001</v>
      </c>
    </row>
    <row r="9" spans="2:10" x14ac:dyDescent="0.45">
      <c r="B9" t="s">
        <v>72</v>
      </c>
      <c r="C9">
        <v>200000</v>
      </c>
      <c r="D9">
        <v>775000</v>
      </c>
      <c r="E9">
        <v>350000</v>
      </c>
      <c r="F9">
        <v>0.04</v>
      </c>
      <c r="G9">
        <v>0.17599999999999999</v>
      </c>
      <c r="H9">
        <v>0.105</v>
      </c>
      <c r="I9">
        <v>1325000</v>
      </c>
      <c r="J9">
        <v>0.32100000000000001</v>
      </c>
    </row>
    <row r="10" spans="2:10" x14ac:dyDescent="0.45">
      <c r="B10" t="s">
        <v>73</v>
      </c>
      <c r="C10">
        <v>590000</v>
      </c>
      <c r="D10">
        <v>150000</v>
      </c>
      <c r="E10">
        <v>10000</v>
      </c>
      <c r="F10">
        <v>8.2000000000000003E-2</v>
      </c>
      <c r="G10">
        <v>3.5999999999999997E-2</v>
      </c>
      <c r="H10">
        <v>2.1000000000000001E-2</v>
      </c>
      <c r="I10">
        <v>750000</v>
      </c>
      <c r="J10">
        <v>0.13899999999999998</v>
      </c>
    </row>
    <row r="11" spans="2:10" x14ac:dyDescent="0.45">
      <c r="B11" t="s">
        <v>74</v>
      </c>
      <c r="D11">
        <v>250000</v>
      </c>
      <c r="G11">
        <v>2.8000000000000001E-2</v>
      </c>
      <c r="I11">
        <v>250000</v>
      </c>
      <c r="J11">
        <v>2.8000000000000001E-2</v>
      </c>
    </row>
    <row r="12" spans="2:10" x14ac:dyDescent="0.45">
      <c r="B12" t="s">
        <v>75</v>
      </c>
      <c r="C12">
        <v>70000</v>
      </c>
      <c r="E12">
        <v>210000</v>
      </c>
      <c r="F12">
        <v>0.02</v>
      </c>
      <c r="H12">
        <v>2.8000000000000001E-2</v>
      </c>
      <c r="I12">
        <v>280000</v>
      </c>
      <c r="J12">
        <v>4.8000000000000001E-2</v>
      </c>
    </row>
    <row r="13" spans="2:10" x14ac:dyDescent="0.45">
      <c r="B13" t="s">
        <v>76</v>
      </c>
      <c r="C13">
        <v>150000</v>
      </c>
      <c r="D13">
        <v>150000</v>
      </c>
      <c r="E13">
        <v>120000</v>
      </c>
      <c r="F13">
        <v>0.02</v>
      </c>
      <c r="G13">
        <v>2.9000000000000001E-2</v>
      </c>
      <c r="H13">
        <v>5.6000000000000001E-2</v>
      </c>
      <c r="I13">
        <v>420000</v>
      </c>
      <c r="J13">
        <v>0.10500000000000001</v>
      </c>
    </row>
    <row r="14" spans="2:10" x14ac:dyDescent="0.45">
      <c r="B14" t="s">
        <v>69</v>
      </c>
      <c r="C14">
        <v>1590000</v>
      </c>
      <c r="D14">
        <v>1445000</v>
      </c>
      <c r="E14">
        <v>920000</v>
      </c>
      <c r="F14">
        <v>0.247</v>
      </c>
      <c r="G14">
        <v>0.29900000000000004</v>
      </c>
      <c r="H14">
        <v>0.28399999999999997</v>
      </c>
      <c r="I14">
        <v>3955000</v>
      </c>
      <c r="J14">
        <v>0.83000000000000007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L5" sqref="L5"/>
    </sheetView>
  </sheetViews>
  <sheetFormatPr defaultRowHeight="17" x14ac:dyDescent="0.45"/>
  <cols>
    <col min="1" max="1" width="1.83203125" customWidth="1"/>
    <col min="3" max="3" width="11.83203125" customWidth="1"/>
    <col min="6" max="6" width="11.33203125" bestFit="1" customWidth="1"/>
    <col min="7" max="7" width="12.33203125" bestFit="1" customWidth="1"/>
    <col min="9" max="9" width="13.5" bestFit="1" customWidth="1"/>
  </cols>
  <sheetData>
    <row r="3" spans="2:9" x14ac:dyDescent="0.45">
      <c r="B3" t="s">
        <v>0</v>
      </c>
    </row>
    <row r="4" spans="2:9" x14ac:dyDescent="0.45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x14ac:dyDescent="0.45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5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5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5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5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5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5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5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5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5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5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5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5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5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5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5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5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5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5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5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5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5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5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5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5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5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5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5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5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5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5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5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5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5:I37" xr:uid="{311AF66B-F4D9-46E0-8DC0-0AA75B8EF461}">
    <filterColumn colId="1">
      <filters>
        <dateGroupItem year="2020" dateTimeGrouping="year"/>
        <dateGroupItem year="2019" dateTimeGrouping="year"/>
      </filters>
    </filterColumn>
    <filterColumn colId="2">
      <filters>
        <filter val="정기적금"/>
        <filter val="청약예금"/>
      </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>
      <selection activeCell="L23" sqref="L23"/>
    </sheetView>
  </sheetViews>
  <sheetFormatPr defaultRowHeight="17" x14ac:dyDescent="0.45"/>
  <cols>
    <col min="2" max="2" width="19.33203125" customWidth="1"/>
  </cols>
  <sheetData>
    <row r="2" spans="2:4" x14ac:dyDescent="0.45">
      <c r="B2" t="s">
        <v>60</v>
      </c>
    </row>
    <row r="3" spans="2:4" x14ac:dyDescent="0.45">
      <c r="D3" t="s">
        <v>61</v>
      </c>
    </row>
    <row r="4" spans="2:4" x14ac:dyDescent="0.45">
      <c r="B4" s="6" t="s">
        <v>62</v>
      </c>
      <c r="C4" s="6" t="s">
        <v>63</v>
      </c>
      <c r="D4" s="6" t="s">
        <v>64</v>
      </c>
    </row>
    <row r="5" spans="2:4" x14ac:dyDescent="0.45">
      <c r="B5" s="1" t="s">
        <v>16</v>
      </c>
      <c r="C5" s="3">
        <v>21000</v>
      </c>
      <c r="D5" s="3">
        <v>29000</v>
      </c>
    </row>
    <row r="6" spans="2:4" x14ac:dyDescent="0.45">
      <c r="B6" s="1" t="s">
        <v>24</v>
      </c>
      <c r="C6" s="3">
        <v>13000</v>
      </c>
      <c r="D6" s="3">
        <v>26000</v>
      </c>
    </row>
    <row r="7" spans="2:4" x14ac:dyDescent="0.45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tabSelected="1" workbookViewId="0">
      <selection activeCell="I31" sqref="I31"/>
    </sheetView>
  </sheetViews>
  <sheetFormatPr defaultRowHeight="17" x14ac:dyDescent="0.45"/>
  <cols>
    <col min="1" max="1" width="2" customWidth="1"/>
    <col min="4" max="4" width="7.08203125" bestFit="1" customWidth="1"/>
    <col min="5" max="5" width="5.25" bestFit="1" customWidth="1"/>
    <col min="6" max="6" width="11.5" customWidth="1"/>
    <col min="9" max="9" width="12.08203125" customWidth="1"/>
  </cols>
  <sheetData>
    <row r="3" spans="2:9" x14ac:dyDescent="0.45">
      <c r="B3" t="s">
        <v>0</v>
      </c>
    </row>
    <row r="4" spans="2:9" x14ac:dyDescent="0.45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5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1">
        <v>2.8000000000000001E-2</v>
      </c>
      <c r="I5" s="22">
        <v>250000</v>
      </c>
    </row>
    <row r="6" spans="2:9" x14ac:dyDescent="0.45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1">
        <v>3.5999999999999997E-2</v>
      </c>
      <c r="I6" s="22">
        <v>150000</v>
      </c>
    </row>
    <row r="7" spans="2:9" x14ac:dyDescent="0.45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1">
        <v>0.02</v>
      </c>
      <c r="I7" s="22">
        <v>120000</v>
      </c>
    </row>
    <row r="8" spans="2:9" x14ac:dyDescent="0.45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1">
        <v>2.8000000000000001E-2</v>
      </c>
      <c r="I8" s="22">
        <v>50000</v>
      </c>
    </row>
    <row r="9" spans="2:9" x14ac:dyDescent="0.45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1">
        <v>2.5000000000000001E-2</v>
      </c>
      <c r="I9" s="22">
        <v>250000</v>
      </c>
    </row>
    <row r="10" spans="2:9" x14ac:dyDescent="0.45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1">
        <v>0.02</v>
      </c>
      <c r="I10" s="22">
        <v>250000</v>
      </c>
    </row>
    <row r="11" spans="2:9" x14ac:dyDescent="0.45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1">
        <v>2.8000000000000001E-2</v>
      </c>
      <c r="I11" s="22">
        <v>210000</v>
      </c>
    </row>
    <row r="12" spans="2:9" x14ac:dyDescent="0.45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1">
        <v>2.8000000000000001E-2</v>
      </c>
      <c r="I12" s="22">
        <v>120000</v>
      </c>
    </row>
    <row r="13" spans="2:9" x14ac:dyDescent="0.45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1">
        <v>0.02</v>
      </c>
      <c r="I13" s="22">
        <v>100000</v>
      </c>
    </row>
    <row r="14" spans="2:9" x14ac:dyDescent="0.45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1">
        <v>2.9000000000000001E-2</v>
      </c>
      <c r="I14" s="22">
        <v>80000</v>
      </c>
    </row>
    <row r="15" spans="2:9" x14ac:dyDescent="0.45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1">
        <v>2.3E-2</v>
      </c>
      <c r="I15" s="22">
        <v>70000</v>
      </c>
    </row>
    <row r="16" spans="2:9" x14ac:dyDescent="0.45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1" t="s">
        <v>66</v>
      </c>
      <c r="I16" s="22">
        <v>50000</v>
      </c>
    </row>
    <row r="17" spans="2:9" x14ac:dyDescent="0.45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1">
        <v>3.3000000000000002E-2</v>
      </c>
      <c r="I17" s="22">
        <v>50000</v>
      </c>
    </row>
    <row r="18" spans="2:9" x14ac:dyDescent="0.45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1">
        <v>2.9000000000000001E-2</v>
      </c>
      <c r="I18" s="22">
        <v>150000</v>
      </c>
    </row>
    <row r="19" spans="2:9" x14ac:dyDescent="0.45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1">
        <v>2.8000000000000001E-2</v>
      </c>
      <c r="I19" s="22">
        <v>150000</v>
      </c>
    </row>
    <row r="20" spans="2:9" x14ac:dyDescent="0.45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1">
        <v>2.1999999999999999E-2</v>
      </c>
      <c r="I20" s="22">
        <v>120000</v>
      </c>
    </row>
    <row r="21" spans="2:9" x14ac:dyDescent="0.45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1">
        <v>0.03</v>
      </c>
      <c r="I21" s="22">
        <v>120000</v>
      </c>
    </row>
    <row r="22" spans="2:9" x14ac:dyDescent="0.45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1">
        <v>2.8000000000000001E-2</v>
      </c>
      <c r="I22" s="22">
        <v>100000</v>
      </c>
    </row>
    <row r="23" spans="2:9" x14ac:dyDescent="0.45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1">
        <v>0.02</v>
      </c>
      <c r="I23" s="22">
        <v>90000</v>
      </c>
    </row>
    <row r="24" spans="2:9" x14ac:dyDescent="0.45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1">
        <v>2.1000000000000001E-2</v>
      </c>
      <c r="I24" s="22">
        <v>80000</v>
      </c>
    </row>
    <row r="25" spans="2:9" x14ac:dyDescent="0.45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1">
        <v>0.02</v>
      </c>
      <c r="I25" s="22">
        <v>70000</v>
      </c>
    </row>
    <row r="26" spans="2:9" x14ac:dyDescent="0.45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1">
        <v>2.1000000000000001E-2</v>
      </c>
      <c r="I26" s="22">
        <v>10000</v>
      </c>
    </row>
    <row r="27" spans="2:9" x14ac:dyDescent="0.45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1">
        <v>0.03</v>
      </c>
      <c r="I27" s="22">
        <v>270000</v>
      </c>
    </row>
    <row r="28" spans="2:9" x14ac:dyDescent="0.45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1" t="s">
        <v>66</v>
      </c>
      <c r="I28" s="22">
        <v>150000</v>
      </c>
    </row>
    <row r="29" spans="2:9" x14ac:dyDescent="0.45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1">
        <v>0.02</v>
      </c>
      <c r="I29" s="22">
        <v>150000</v>
      </c>
    </row>
    <row r="30" spans="2:9" x14ac:dyDescent="0.45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1">
        <v>2.3E-2</v>
      </c>
      <c r="I30" s="22">
        <v>120000</v>
      </c>
    </row>
  </sheetData>
  <phoneticPr fontId="1" type="noConversion"/>
  <conditionalFormatting sqref="I5:I30">
    <cfRule type="iconSet" priority="4">
      <iconSet iconSet="4RedToBlack">
        <cfvo type="percent" val="0"/>
        <cfvo type="num" val="100000"/>
        <cfvo type="num" val="150000"/>
        <cfvo type="num" val="200000"/>
      </iconSet>
    </cfRule>
    <cfRule type="iconSet" priority="3">
      <iconSet iconSet="4RedToBlack">
        <cfvo type="percent" val="0"/>
        <cfvo type="num" val="100000"/>
        <cfvo type="num" val="150000"/>
        <cfvo type="num" val="200000"/>
      </iconSet>
    </cfRule>
    <cfRule type="iconSet" priority="2">
      <iconSet iconSet="4RedToBlack">
        <cfvo type="percent" val="0"/>
        <cfvo type="num" val="100000"/>
        <cfvo type="num" val="150000"/>
        <cfvo type="num" val="200000"/>
      </iconSet>
    </cfRule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41" r:id="rId3" name="Button 5">
              <controlPr defaultSize="0" print="0" autoFill="0" autoPict="0" macro="[0]!Module2.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L10" sqref="L10"/>
    </sheetView>
  </sheetViews>
  <sheetFormatPr defaultRowHeight="17" x14ac:dyDescent="0.45"/>
  <cols>
    <col min="1" max="1" width="4.08203125" customWidth="1"/>
    <col min="5" max="5" width="5.25" bestFit="1" customWidth="1"/>
    <col min="6" max="6" width="11.08203125" bestFit="1" customWidth="1"/>
    <col min="9" max="9" width="11.33203125" customWidth="1"/>
  </cols>
  <sheetData>
    <row r="2" spans="2:9" x14ac:dyDescent="0.45">
      <c r="B2" t="s">
        <v>0</v>
      </c>
    </row>
    <row r="3" spans="2:9" x14ac:dyDescent="0.45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5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5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5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5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5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5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5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5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5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5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5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5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5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5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5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5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5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5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5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5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5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5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5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5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5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5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146050</xdr:colOff>
                <xdr:row>0</xdr:row>
                <xdr:rowOff>76200</xdr:rowOff>
              </from>
              <to>
                <xdr:col>8</xdr:col>
                <xdr:colOff>762000</xdr:colOff>
                <xdr:row>1</xdr:row>
                <xdr:rowOff>146050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이정현</cp:lastModifiedBy>
  <cp:lastPrinted>2025-02-09T07:46:33Z</cp:lastPrinted>
  <dcterms:created xsi:type="dcterms:W3CDTF">2023-08-09T00:13:15Z</dcterms:created>
  <dcterms:modified xsi:type="dcterms:W3CDTF">2025-02-09T08:23:49Z</dcterms:modified>
</cp:coreProperties>
</file>