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안수연\OneDrive\바탕 화면\"/>
    </mc:Choice>
  </mc:AlternateContent>
  <xr:revisionPtr revIDLastSave="0" documentId="13_ncr:1_{8E940182-773F-4C4D-99D8-9892877262AB}" xr6:coauthVersionLast="47" xr6:coauthVersionMax="47" xr10:uidLastSave="{00000000-0000-0000-0000-000000000000}"/>
  <bookViews>
    <workbookView xWindow="-108" yWindow="-108" windowWidth="23256" windowHeight="12456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1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" i="1" l="1"/>
  <c r="F40" i="3" a="1"/>
  <c r="F40" i="3"/>
  <c r="F41" i="3" a="1"/>
  <c r="F41" i="3" s="1"/>
  <c r="F42" i="3" a="1"/>
  <c r="F42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16321FC-E8FB-4BF5-8BDA-4B7D42A84BC2}" name="MS Access Database_Query" type="1" refreshedVersion="8" background="1">
    <dbPr connection="DSN=MS Access Database;DBQ=C:\저축현황.accdb;DefaultDir=C:\Users\안수연\OneDrive\문서;DriverId=25;FIL=MS Access;MaxBufferSize=2048;PageTimeout=5;" command="SELECT 가입자별저축.가입자명, 가입자별저축.성별, 가입자별저축.가입시간, 가입자별저축.상품종류, 가입자별저축.지점명, 가입자별저축.월불입액, 가입자별저축.계약기간, 가입자별저축.납입시점, 가입자별저축.연이율, 가입자별저축.만기금액, 가입자별저축.총납입개월_x000d__x000a_FROM `C:\저축현황.accdb`.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<sst xmlns="http://schemas.openxmlformats.org/spreadsheetml/2006/main" count="953" uniqueCount="78">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</sst>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80" fontId="0" fillId="0" borderId="1" xfId="0" applyNumberFormat="1" applyBorder="1" applyAlignment="1">
      <alignment horizontal="center"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5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F1-4669-84FA-17E96CD28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22859</xdr:colOff>
      <xdr:row>8</xdr:row>
      <xdr:rowOff>9524</xdr:rowOff>
    </xdr:from>
    <xdr:to>
      <xdr:col>7</xdr:col>
      <xdr:colOff>22859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731520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안수연" refreshedDate="45671.578119675927" backgroundQuery="1" createdVersion="8" refreshedVersion="8" minRefreshableVersion="3" recordCount="33" xr:uid="{6F0276F6-D599-49E4-9DA9-3BBDF68ADC8A}">
  <cacheSource type="external" connectionId="1"/>
  <cacheFields count="12">
    <cacheField name="가입자명" numFmtId="0" sqlType="-9">
      <sharedItems/>
    </cacheField>
    <cacheField name="성별" numFmtId="0" sqlType="-9">
      <sharedItems count="2">
        <s v="남"/>
        <s v="여"/>
      </sharedItems>
    </cacheField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 sqlType="4">
      <sharedItems containsSemiMixedTypes="0" containsString="0" containsNumber="1" containsInteger="1" minValue="120" maxValue="120" count="1">
        <n v="120"/>
      </sharedItems>
    </cacheField>
    <cacheField name="납입시점" numFmtId="0" sqlType="-9">
      <sharedItems count="2">
        <s v="월말"/>
        <s v="월초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 sqlType="4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 sqlType="-9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786456-A572-4C0A-8E03-AEF03376DD8D}" name="피벗 테이블1" cacheId="11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21" workbookViewId="0">
      <selection activeCell="K28" sqref="K28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OR(AND(LEFT($D3,2)="청약",$B3="여"),AND($E3="여의도",$F3&gt;=150000))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4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23" workbookViewId="0">
      <selection activeCell="L33" sqref="L33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workbookViewId="0">
      <selection activeCell="G39" sqref="G39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/>
      <c r="K3" s="1" t="str">
        <f ca="1">TEXT(QUOTIENT(_xlfn.DAYS(TODAY(),$C3),30),"00개월")</f>
        <v>62개월</v>
      </c>
      <c r="L3" s="1"/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/>
      <c r="K4" s="1" t="str">
        <f t="shared" ref="K4:K35" ca="1" si="1">TEXT(QUOTIENT(_xlfn.DAYS(TODAY(),$C4),30),"00개월")</f>
        <v>98개월</v>
      </c>
      <c r="L4" s="1"/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/>
      <c r="K5" s="1" t="str">
        <f t="shared" ca="1" si="1"/>
        <v>69개월</v>
      </c>
      <c r="L5" s="1"/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/>
      <c r="K6" s="1" t="str">
        <f t="shared" ca="1" si="1"/>
        <v>64개월</v>
      </c>
      <c r="L6" s="1"/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/>
      <c r="K7" s="1" t="str">
        <f t="shared" ca="1" si="1"/>
        <v>73개월</v>
      </c>
      <c r="L7" s="1"/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/>
      <c r="K8" s="1" t="str">
        <f t="shared" ca="1" si="1"/>
        <v>59개월</v>
      </c>
      <c r="L8" s="1"/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/>
      <c r="K9" s="1" t="str">
        <f t="shared" ca="1" si="1"/>
        <v>82개월</v>
      </c>
      <c r="L9" s="1"/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/>
      <c r="K10" s="1" t="str">
        <f t="shared" ca="1" si="1"/>
        <v>62개월</v>
      </c>
      <c r="L10" s="1"/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/>
      <c r="K11" s="1" t="str">
        <f t="shared" ca="1" si="1"/>
        <v>103개월</v>
      </c>
      <c r="L11" s="1"/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/>
      <c r="K12" s="1" t="str">
        <f t="shared" ca="1" si="1"/>
        <v>70개월</v>
      </c>
      <c r="L12" s="1"/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/>
      <c r="K13" s="1" t="str">
        <f t="shared" ca="1" si="1"/>
        <v>61개월</v>
      </c>
      <c r="L13" s="1"/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/>
      <c r="K14" s="1" t="str">
        <f t="shared" ca="1" si="1"/>
        <v>50개월</v>
      </c>
      <c r="L14" s="1"/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/>
      <c r="K15" s="1" t="str">
        <f t="shared" ca="1" si="1"/>
        <v>98개월</v>
      </c>
      <c r="L15" s="1"/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/>
      <c r="K16" s="1" t="str">
        <f t="shared" ca="1" si="1"/>
        <v>49개월</v>
      </c>
      <c r="L16" s="1"/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/>
      <c r="K17" s="1" t="str">
        <f t="shared" ca="1" si="1"/>
        <v>90개월</v>
      </c>
      <c r="L17" s="1"/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/>
      <c r="K18" s="1" t="str">
        <f t="shared" ca="1" si="1"/>
        <v>54개월</v>
      </c>
      <c r="L18" s="1"/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/>
      <c r="K19" s="1" t="str">
        <f t="shared" ca="1" si="1"/>
        <v>51개월</v>
      </c>
      <c r="L19" s="1"/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/>
      <c r="K20" s="1" t="str">
        <f t="shared" ca="1" si="1"/>
        <v>56개월</v>
      </c>
      <c r="L20" s="1"/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/>
      <c r="K21" s="1" t="str">
        <f t="shared" ca="1" si="1"/>
        <v>76개월</v>
      </c>
      <c r="L21" s="1"/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/>
      <c r="K22" s="1" t="str">
        <f t="shared" ca="1" si="1"/>
        <v>64개월</v>
      </c>
      <c r="L22" s="1"/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/>
      <c r="K23" s="1" t="str">
        <f t="shared" ca="1" si="1"/>
        <v>53개월</v>
      </c>
      <c r="L23" s="1"/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/>
      <c r="K24" s="1" t="str">
        <f t="shared" ca="1" si="1"/>
        <v>77개월</v>
      </c>
      <c r="L24" s="1"/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/>
      <c r="K25" s="1" t="str">
        <f t="shared" ca="1" si="1"/>
        <v>62개월</v>
      </c>
      <c r="L25" s="1"/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/>
      <c r="K26" s="1" t="str">
        <f t="shared" ca="1" si="1"/>
        <v>69개월</v>
      </c>
      <c r="L26" s="1"/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/>
      <c r="K27" s="1" t="str">
        <f t="shared" ca="1" si="1"/>
        <v>98개월</v>
      </c>
      <c r="L27" s="1"/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/>
      <c r="K28" s="1" t="str">
        <f t="shared" ca="1" si="1"/>
        <v>61개월</v>
      </c>
      <c r="L28" s="1"/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/>
      <c r="K29" s="1" t="str">
        <f t="shared" ca="1" si="1"/>
        <v>59개월</v>
      </c>
      <c r="L29" s="1"/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/>
      <c r="K30" s="1" t="str">
        <f t="shared" ca="1" si="1"/>
        <v>53개월</v>
      </c>
      <c r="L30" s="1"/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/>
      <c r="K31" s="1" t="str">
        <f t="shared" ca="1" si="1"/>
        <v>62개월</v>
      </c>
      <c r="L31" s="1"/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/>
      <c r="K32" s="1" t="str">
        <f t="shared" ca="1" si="1"/>
        <v>84개월</v>
      </c>
      <c r="L32" s="1"/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/>
      <c r="K33" s="1" t="str">
        <f t="shared" ca="1" si="1"/>
        <v>109개월</v>
      </c>
      <c r="L33" s="1"/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/>
      <c r="K34" s="1" t="str">
        <f t="shared" ca="1" si="1"/>
        <v>67개월</v>
      </c>
      <c r="L34" s="1"/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/>
      <c r="K35" s="1" t="str">
        <f t="shared" ca="1" si="1"/>
        <v>53개월</v>
      </c>
      <c r="L35" s="1"/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 cm="1">
        <f t="array" ref="F40">AVERAGE(IF($A40=$D$3:$D$35,$F$3:$F$35-MAX(IF($A40=$D$3:$D$35,$F$3:$F$35))))</f>
        <v>-117500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 cm="1">
        <f t="array" ref="F41">AVERAGE(IF($A41=$D$3:$D$35,$F$3:$F$35-MAX(IF($A41=$D$3:$D$35,$F$3:$F$35))))</f>
        <v>-126363.63636363637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 cm="1">
        <f t="array" ref="F42">AVERAGE(IF($A42=$D$3:$D$35,$F$3:$F$35-MAX(IF($A42=$D$3:$D$35,$F$3:$F$35))))</f>
        <v>-125500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opLeftCell="A2" workbookViewId="0">
      <selection activeCell="H13" sqref="H13"/>
    </sheetView>
  </sheetViews>
  <sheetFormatPr defaultRowHeight="17.399999999999999" x14ac:dyDescent="0.4"/>
  <cols>
    <col min="2" max="2" width="11.59765625" bestFit="1" customWidth="1"/>
    <col min="3" max="3" width="14.09765625" bestFit="1" customWidth="1"/>
    <col min="4" max="6" width="10.59765625" bestFit="1" customWidth="1"/>
    <col min="7" max="7" width="9.296875" bestFit="1" customWidth="1"/>
    <col min="8" max="8" width="14.19921875" bestFit="1" customWidth="1"/>
    <col min="9" max="9" width="18.796875" bestFit="1" customWidth="1"/>
    <col min="10" max="12" width="16.8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70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71</v>
      </c>
      <c r="D6" s="26"/>
      <c r="E6" s="26"/>
      <c r="F6" s="26"/>
      <c r="G6" s="26"/>
    </row>
    <row r="7" spans="2:7" x14ac:dyDescent="0.4">
      <c r="C7" t="s">
        <v>73</v>
      </c>
      <c r="D7" s="26">
        <v>143750</v>
      </c>
      <c r="E7" s="26">
        <v>83333.333333333328</v>
      </c>
      <c r="F7" s="26">
        <v>142500</v>
      </c>
      <c r="G7" s="26">
        <v>126818.18181818182</v>
      </c>
    </row>
    <row r="8" spans="2:7" x14ac:dyDescent="0.4">
      <c r="C8" t="s">
        <v>75</v>
      </c>
      <c r="D8" s="27">
        <v>2.9499999999999998E-2</v>
      </c>
      <c r="E8" s="27">
        <v>2.4666666666666667E-2</v>
      </c>
      <c r="F8" s="27">
        <v>2.1250000000000002E-2</v>
      </c>
      <c r="G8" s="27">
        <v>2.518181818181818E-2</v>
      </c>
    </row>
    <row r="9" spans="2:7" x14ac:dyDescent="0.4">
      <c r="B9" t="s">
        <v>72</v>
      </c>
      <c r="D9" s="26"/>
      <c r="E9" s="26"/>
      <c r="F9" s="26"/>
      <c r="G9" s="26"/>
    </row>
    <row r="10" spans="2:7" x14ac:dyDescent="0.4">
      <c r="C10" t="s">
        <v>73</v>
      </c>
      <c r="D10" s="26"/>
      <c r="E10" s="26">
        <v>110000</v>
      </c>
      <c r="F10" s="26">
        <v>166666.66666666666</v>
      </c>
      <c r="G10" s="26">
        <v>138333.33333333334</v>
      </c>
    </row>
    <row r="11" spans="2:7" x14ac:dyDescent="0.4">
      <c r="C11" t="s">
        <v>75</v>
      </c>
      <c r="D11" s="27"/>
      <c r="E11" s="27">
        <v>2.8000000000000001E-2</v>
      </c>
      <c r="F11" s="27">
        <v>0.02</v>
      </c>
      <c r="G11" s="27">
        <v>2.4000000000000004E-2</v>
      </c>
    </row>
    <row r="12" spans="2:7" x14ac:dyDescent="0.4">
      <c r="B12" t="s">
        <v>74</v>
      </c>
      <c r="D12" s="26">
        <v>143750</v>
      </c>
      <c r="E12" s="26">
        <v>96666.666666666672</v>
      </c>
      <c r="F12" s="26">
        <v>152857.14285714287</v>
      </c>
      <c r="G12" s="26">
        <v>130882.35294117648</v>
      </c>
    </row>
    <row r="13" spans="2:7" x14ac:dyDescent="0.4">
      <c r="B13" t="s">
        <v>76</v>
      </c>
      <c r="D13" s="27">
        <v>2.9499999999999998E-2</v>
      </c>
      <c r="E13" s="27">
        <v>2.6333333333333334E-2</v>
      </c>
      <c r="F13" s="27">
        <v>2.0714285714285713E-2</v>
      </c>
      <c r="G13" s="27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M13" sqref="M13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3"/>
    <sortCondition sortBy="cellColor" ref="F5:F37" dxfId="2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7" workbookViewId="0">
      <selection activeCell="K12" sqref="K12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K4" sqref="K4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5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5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5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5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5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5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5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5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5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5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5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5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5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5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5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5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5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5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5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5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5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5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5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5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5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5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tabSelected="1" workbookViewId="0">
      <selection activeCell="L5" sqref="L5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수연 안</cp:lastModifiedBy>
  <dcterms:created xsi:type="dcterms:W3CDTF">2023-08-09T00:13:15Z</dcterms:created>
  <dcterms:modified xsi:type="dcterms:W3CDTF">2025-01-14T05:39:31Z</dcterms:modified>
</cp:coreProperties>
</file>