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oseo\OneDrive\바탕 화면\시나공\02 최신기출유형\01회\"/>
    </mc:Choice>
  </mc:AlternateContent>
  <xr:revisionPtr revIDLastSave="0" documentId="13_ncr:1_{F93EB794-E6EE-4EA5-8755-6EEB93FBFC06}" xr6:coauthVersionLast="47" xr6:coauthVersionMax="47" xr10:uidLastSave="{00000000-0000-0000-0000-000000000000}"/>
  <bookViews>
    <workbookView xWindow="-108" yWindow="-108" windowWidth="19416" windowHeight="13896" tabRatio="839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/>
  <c r="F42" i="3" a="1"/>
  <c r="F42" i="3" s="1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34" i="3"/>
  <c r="I4" i="3" a="1"/>
  <c r="I4" i="3" s="1"/>
  <c r="J4" i="3" s="1"/>
  <c r="I5" i="3" a="1"/>
  <c r="I5" i="3" s="1"/>
  <c r="J5" i="3" s="1"/>
  <c r="I6" i="3" a="1"/>
  <c r="I6" i="3" s="1"/>
  <c r="J6" i="3" s="1"/>
  <c r="I7" i="3" a="1"/>
  <c r="I7" i="3" s="1"/>
  <c r="J7" i="3" s="1"/>
  <c r="I8" i="3" a="1"/>
  <c r="I8" i="3" s="1"/>
  <c r="J8" i="3" s="1"/>
  <c r="I9" i="3" a="1"/>
  <c r="I9" i="3" s="1"/>
  <c r="J9" i="3" s="1"/>
  <c r="I10" i="3" a="1"/>
  <c r="I10" i="3" s="1"/>
  <c r="J10" i="3" s="1"/>
  <c r="I11" i="3" a="1"/>
  <c r="I11" i="3" s="1"/>
  <c r="J11" i="3" s="1"/>
  <c r="I12" i="3" a="1"/>
  <c r="I12" i="3" s="1"/>
  <c r="J12" i="3" s="1"/>
  <c r="I13" i="3" a="1"/>
  <c r="I13" i="3" s="1"/>
  <c r="J13" i="3" s="1"/>
  <c r="I14" i="3" a="1"/>
  <c r="I14" i="3" s="1"/>
  <c r="J14" i="3" s="1"/>
  <c r="I15" i="3" a="1"/>
  <c r="I15" i="3" s="1"/>
  <c r="J15" i="3" s="1"/>
  <c r="I16" i="3" a="1"/>
  <c r="I16" i="3" s="1"/>
  <c r="J16" i="3" s="1"/>
  <c r="I17" i="3" a="1"/>
  <c r="I17" i="3" s="1"/>
  <c r="J17" i="3" s="1"/>
  <c r="I18" i="3" a="1"/>
  <c r="I18" i="3" s="1"/>
  <c r="J18" i="3" s="1"/>
  <c r="I19" i="3" a="1"/>
  <c r="I19" i="3"/>
  <c r="J19" i="3" s="1"/>
  <c r="I20" i="3" a="1"/>
  <c r="I20" i="3" s="1"/>
  <c r="J20" i="3" s="1"/>
  <c r="I21" i="3" a="1"/>
  <c r="I21" i="3" s="1"/>
  <c r="J21" i="3" s="1"/>
  <c r="I22" i="3" a="1"/>
  <c r="I22" i="3" s="1"/>
  <c r="J22" i="3" s="1"/>
  <c r="I23" i="3" a="1"/>
  <c r="I23" i="3" s="1"/>
  <c r="J23" i="3" s="1"/>
  <c r="I24" i="3" a="1"/>
  <c r="I24" i="3" s="1"/>
  <c r="J24" i="3" s="1"/>
  <c r="I25" i="3" a="1"/>
  <c r="I25" i="3" s="1"/>
  <c r="J25" i="3" s="1"/>
  <c r="I26" i="3" a="1"/>
  <c r="I26" i="3" s="1"/>
  <c r="J26" i="3" s="1"/>
  <c r="I27" i="3" a="1"/>
  <c r="I27" i="3" s="1"/>
  <c r="J27" i="3" s="1"/>
  <c r="I28" i="3" a="1"/>
  <c r="I28" i="3" s="1"/>
  <c r="J28" i="3" s="1"/>
  <c r="I29" i="3" a="1"/>
  <c r="I29" i="3" s="1"/>
  <c r="J29" i="3" s="1"/>
  <c r="I30" i="3" a="1"/>
  <c r="I30" i="3" s="1"/>
  <c r="J30" i="3" s="1"/>
  <c r="I31" i="3" a="1"/>
  <c r="I31" i="3" s="1"/>
  <c r="J31" i="3" s="1"/>
  <c r="I32" i="3" a="1"/>
  <c r="I32" i="3" s="1"/>
  <c r="J32" i="3" s="1"/>
  <c r="I33" i="3" a="1"/>
  <c r="I33" i="3"/>
  <c r="J33" i="3" s="1"/>
  <c r="I34" i="3" a="1"/>
  <c r="I34" i="3" s="1"/>
  <c r="I35" i="3" a="1"/>
  <c r="I35" i="3"/>
  <c r="J35" i="3" s="1"/>
  <c r="I3" i="3" a="1"/>
  <c r="I3" i="3" s="1"/>
  <c r="J3" i="3" s="1"/>
  <c r="A28" i="1"/>
  <c r="L4" i="3" a="1"/>
  <c r="L15" i="3" a="1"/>
  <c r="L26" i="3" a="1"/>
  <c r="L16" i="3" a="1"/>
  <c r="L27" i="3" a="1"/>
  <c r="L6" i="3" a="1"/>
  <c r="L17" i="3" a="1"/>
  <c r="L28" i="3" a="1"/>
  <c r="L7" i="3" a="1"/>
  <c r="L29" i="3" a="1"/>
  <c r="L8" i="3" a="1"/>
  <c r="L30" i="3" a="1"/>
  <c r="L21" i="3" a="1"/>
  <c r="L5" i="3" a="1"/>
  <c r="L18" i="3" a="1"/>
  <c r="L31" i="3" a="1"/>
  <c r="L32" i="3" a="1"/>
  <c r="L11" i="3" a="1"/>
  <c r="L22" i="3" a="1"/>
  <c r="L33" i="3" a="1"/>
  <c r="L9" i="3" a="1"/>
  <c r="L13" i="3" a="1"/>
  <c r="L24" i="3" a="1"/>
  <c r="L35" i="3" a="1"/>
  <c r="L14" i="3" a="1"/>
  <c r="L25" i="3" a="1"/>
  <c r="L19" i="3" a="1"/>
  <c r="L12" i="3" a="1"/>
  <c r="L23" i="3" a="1"/>
  <c r="L34" i="3" a="1"/>
  <c r="L20" i="3" a="1"/>
  <c r="L10" i="3" a="1"/>
  <c r="L3" i="3" a="1"/>
  <c r="L10" i="3" l="1"/>
  <c r="L20" i="3"/>
  <c r="L34" i="3"/>
  <c r="L23" i="3"/>
  <c r="L12" i="3"/>
  <c r="L19" i="3"/>
  <c r="L25" i="3"/>
  <c r="L14" i="3"/>
  <c r="L35" i="3"/>
  <c r="L24" i="3"/>
  <c r="L13" i="3"/>
  <c r="L9" i="3"/>
  <c r="L33" i="3"/>
  <c r="L22" i="3"/>
  <c r="L11" i="3"/>
  <c r="L32" i="3"/>
  <c r="L31" i="3"/>
  <c r="L18" i="3"/>
  <c r="L5" i="3"/>
  <c r="L21" i="3"/>
  <c r="L30" i="3"/>
  <c r="L8" i="3"/>
  <c r="L29" i="3"/>
  <c r="L7" i="3"/>
  <c r="L28" i="3"/>
  <c r="L17" i="3"/>
  <c r="L6" i="3"/>
  <c r="L27" i="3"/>
  <c r="L16" i="3"/>
  <c r="L26" i="3"/>
  <c r="L15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C7FEDC-48BC-441C-9069-A1DAD4CFE8A0}" name="MS Access Database_Query" type="1" refreshedVersion="7" background="1">
    <dbPr connection="DSN=MS Access Database;DBQ=C:\Users\goseo\OneDrive\바탕 화면\시나공\02 최신기출유형\01회\저축현황.accdb;DefaultDir=C:\Users\goseo\OneDrive\바탕 화면\시나공\02 최신기출유형\01회;DriverId=25;FIL=MS Access;MaxBufferSize=2048;PageTimeout=5;" command="SELECT 가입자별저축.지점명, 가입자별저축.가입시간, 가입자별저축.상품종류, 가입자별저축.월불입액, 가입자별저축.연이율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<sst xmlns="http://schemas.openxmlformats.org/spreadsheetml/2006/main" count="953" uniqueCount="78">
  <si>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</si>
  <si>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</si>
  <si>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</si>
  <si>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</si>
  <si>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</si>
  <si>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</si>
  <si>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</si>
  <si>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</si>
  <si>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</si>
  <si>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</si>
  <si>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</si>
  <si>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</si>
  <si>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</si>
  <si>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</si>
  <si>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</si>
  <si>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</si>
  <si>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</si>
  <si>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</si>
  <si>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</si>
  <si>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</si>
  <si>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</si>
  <si>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</si>
  <si>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</si>
  <si>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</si>
  <si>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</si>
  <si>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</si>
  <si>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</si>
  <si>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</si>
  <si>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</si>
  <si>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</si>
  <si>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</si>
  <si>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</si>
  <si>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</si>
  <si>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</si>
  <si>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</si>
  <si>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</si>
  <si>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</si>
  <si>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</si>
  <si>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</si>
  <si>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</si>
  <si>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</si>
  <si>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</si>
  <si>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</si>
  <si>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</si>
  <si>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</si>
  <si>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</si>
  <si>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</si>
  <si>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</si>
  <si>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</si>
  <si>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</si>
  <si>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</si>
  <si>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</si>
  <si>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</si>
  <si>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</si>
  <si>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</si>
  <si>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</si>
  <si>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</si>
  <si>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</si>
  <si>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</si>
  <si>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</si>
  <si>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</si>
  <si>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</si>
  <si>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</si>
  <si>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</si>
  <si>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</si>
  <si>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</si>
  <si>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</si>
  <si>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wh</t>
    <phoneticPr fontId="1" type="noConversion"/>
  </si>
  <si>
    <t>총합계</t>
  </si>
  <si>
    <t>값</t>
  </si>
  <si>
    <t>평균 : 월불입액</t>
  </si>
  <si>
    <t>전체 평균 : 월불입액</t>
  </si>
  <si>
    <t>평균 : 연이율</t>
  </si>
  <si>
    <t>전체 평균 : 연이율</t>
  </si>
  <si>
    <t>(다중 항목)</t>
  </si>
  <si>
    <t>가입시간2</t>
  </si>
  <si>
    <t>오전</t>
  </si>
  <si>
    <t>오후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</si>
</sst>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41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/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A1-42CC-9FEF-963CE0491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고서초교사용" refreshedDate="45683.641634375002" backgroundQuery="1" createdVersion="7" refreshedVersion="7" minRefreshableVersion="3" recordCount="33" xr:uid="{1EB8DBEB-AF32-4144-9F18-90509928BAFE}">
  <cacheSource type="external" connectionId="1"/>
  <cacheFields count="6">
    <cacheField name="지점명" numFmtId="0" sqlType="-9">
      <sharedItems count="4">
        <s v="합정"/>
        <s v="여의도"/>
        <s v="강남"/>
        <s v="명동"/>
      </sharedItems>
    </cacheField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1">
        <discretePr count="31">
          <x v="0"/>
          <x v="14"/>
          <x v="14"/>
          <x v="1"/>
          <x v="2"/>
          <x v="14"/>
          <x v="14"/>
          <x v="14"/>
          <x v="14"/>
          <x v="14"/>
          <x v="3"/>
          <x v="14"/>
          <x v="4"/>
          <x v="14"/>
          <x v="5"/>
          <x v="6"/>
          <x v="7"/>
          <x v="14"/>
          <x v="14"/>
          <x v="8"/>
          <x v="15"/>
          <x v="9"/>
          <x v="15"/>
          <x v="10"/>
          <x v="11"/>
          <x v="15"/>
          <x v="12"/>
          <x v="15"/>
          <x v="15"/>
          <x v="13"/>
          <x v="15"/>
        </discretePr>
        <groupItems count="16">
          <d v="1899-12-30T09:15:00"/>
          <d v="1899-12-30T10:27:00"/>
          <d v="1899-12-30T10:32:00"/>
          <d v="1899-12-30T11:15:00"/>
          <d v="1899-12-30T11:26:00"/>
          <d v="1899-12-30T11:35:00"/>
          <d v="1899-12-30T11:36:00"/>
          <d v="1899-12-30T11:40:00"/>
          <d v="1899-12-30T12:03:00"/>
          <d v="1899-12-30T12:16:00"/>
          <d v="1899-12-30T12:50:00"/>
          <d v="1899-12-30T13:05:00"/>
          <d v="1899-12-30T14:35:00"/>
          <d v="1899-12-30T15:33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1"/>
    <x v="0"/>
    <x v="1"/>
    <x v="1"/>
  </r>
  <r>
    <x v="2"/>
    <x v="2"/>
    <x v="0"/>
    <x v="0"/>
    <x v="0"/>
  </r>
  <r>
    <x v="3"/>
    <x v="3"/>
    <x v="1"/>
    <x v="2"/>
    <x v="2"/>
  </r>
  <r>
    <x v="3"/>
    <x v="4"/>
    <x v="0"/>
    <x v="3"/>
    <x v="0"/>
  </r>
  <r>
    <x v="3"/>
    <x v="5"/>
    <x v="2"/>
    <x v="0"/>
    <x v="3"/>
  </r>
  <r>
    <x v="2"/>
    <x v="5"/>
    <x v="1"/>
    <x v="0"/>
    <x v="4"/>
  </r>
  <r>
    <x v="2"/>
    <x v="6"/>
    <x v="1"/>
    <x v="4"/>
    <x v="4"/>
  </r>
  <r>
    <x v="1"/>
    <x v="7"/>
    <x v="0"/>
    <x v="5"/>
    <x v="0"/>
  </r>
  <r>
    <x v="2"/>
    <x v="8"/>
    <x v="2"/>
    <x v="6"/>
    <x v="3"/>
  </r>
  <r>
    <x v="1"/>
    <x v="9"/>
    <x v="2"/>
    <x v="7"/>
    <x v="5"/>
  </r>
  <r>
    <x v="3"/>
    <x v="10"/>
    <x v="2"/>
    <x v="6"/>
    <x v="2"/>
  </r>
  <r>
    <x v="1"/>
    <x v="11"/>
    <x v="1"/>
    <x v="0"/>
    <x v="2"/>
  </r>
  <r>
    <x v="3"/>
    <x v="12"/>
    <x v="1"/>
    <x v="2"/>
    <x v="2"/>
  </r>
  <r>
    <x v="1"/>
    <x v="13"/>
    <x v="2"/>
    <x v="8"/>
    <x v="5"/>
  </r>
  <r>
    <x v="3"/>
    <x v="14"/>
    <x v="1"/>
    <x v="8"/>
    <x v="6"/>
  </r>
  <r>
    <x v="0"/>
    <x v="15"/>
    <x v="1"/>
    <x v="5"/>
    <x v="2"/>
  </r>
  <r>
    <x v="0"/>
    <x v="16"/>
    <x v="2"/>
    <x v="5"/>
    <x v="3"/>
  </r>
  <r>
    <x v="2"/>
    <x v="17"/>
    <x v="0"/>
    <x v="6"/>
    <x v="0"/>
  </r>
  <r>
    <x v="2"/>
    <x v="18"/>
    <x v="2"/>
    <x v="9"/>
    <x v="3"/>
  </r>
  <r>
    <x v="3"/>
    <x v="19"/>
    <x v="0"/>
    <x v="0"/>
    <x v="7"/>
  </r>
  <r>
    <x v="0"/>
    <x v="20"/>
    <x v="2"/>
    <x v="6"/>
    <x v="8"/>
  </r>
  <r>
    <x v="1"/>
    <x v="20"/>
    <x v="0"/>
    <x v="2"/>
    <x v="0"/>
  </r>
  <r>
    <x v="0"/>
    <x v="21"/>
    <x v="0"/>
    <x v="0"/>
    <x v="0"/>
  </r>
  <r>
    <x v="1"/>
    <x v="22"/>
    <x v="0"/>
    <x v="1"/>
    <x v="0"/>
  </r>
  <r>
    <x v="3"/>
    <x v="23"/>
    <x v="1"/>
    <x v="4"/>
    <x v="6"/>
  </r>
  <r>
    <x v="0"/>
    <x v="24"/>
    <x v="2"/>
    <x v="1"/>
    <x v="2"/>
  </r>
  <r>
    <x v="1"/>
    <x v="25"/>
    <x v="1"/>
    <x v="10"/>
    <x v="2"/>
  </r>
  <r>
    <x v="3"/>
    <x v="26"/>
    <x v="0"/>
    <x v="11"/>
    <x v="0"/>
  </r>
  <r>
    <x v="1"/>
    <x v="27"/>
    <x v="1"/>
    <x v="11"/>
    <x v="4"/>
  </r>
  <r>
    <x v="2"/>
    <x v="28"/>
    <x v="0"/>
    <x v="6"/>
    <x v="0"/>
  </r>
  <r>
    <x v="3"/>
    <x v="29"/>
    <x v="2"/>
    <x v="6"/>
    <x v="5"/>
  </r>
  <r>
    <x v="1"/>
    <x v="30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C33982-C8AD-49C9-9B38-FE5E75B69972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4:G13" firstHeaderRow="1" firstDataRow="2" firstDataCol="2" rowPageCount="1" colPageCount="1"/>
  <pivotFields count="6"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dataField="1" compact="0" showAll="0"/>
    <pivotField dataField="1" compact="0" showAll="0"/>
    <pivotField axis="axisRow" compact="0" showAll="0">
      <items count="17">
        <item x="0"/>
        <item n="오전" x="14"/>
        <item x="1"/>
        <item x="2"/>
        <item x="3"/>
        <item x="4"/>
        <item x="5"/>
        <item x="6"/>
        <item x="7"/>
        <item x="8"/>
        <item n="오후" x="15"/>
        <item x="9"/>
        <item x="10"/>
        <item x="11"/>
        <item x="12"/>
        <item x="13"/>
        <item t="default"/>
      </items>
    </pivotField>
  </pivotFields>
  <rowFields count="2">
    <field x="5"/>
    <field x="-2"/>
  </rowFields>
  <rowItems count="8">
    <i>
      <x v="1"/>
    </i>
    <i r="1">
      <x/>
    </i>
    <i r="1" i="1">
      <x v="1"/>
    </i>
    <i>
      <x v="10"/>
    </i>
    <i r="1"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 t="grand">
      <x/>
    </i>
  </colItems>
  <pageFields count="1">
    <pageField fld="0" hier="-1"/>
  </pageFields>
  <dataFields count="2">
    <dataField name="평균 : 월불입액" fld="3" subtotal="average" baseField="5" baseItem="1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G17" sqref="G17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OR(AND(LEFT($D3,2)="청약",$B3="여"),AND($E3="여의도",$F3&gt;=150000))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16" workbookViewId="0">
      <selection activeCell="G33" sqref="G33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7" workbookViewId="0">
      <selection activeCell="F40" sqref="F40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 cm="1">
        <f t="array" ref="I3">INDEX($A$38:$F$42,MATCH($D3,$A$40:$A$42,0)+2,MATCH(YEAR($C3),$B$38:$E$38,1)+1)</f>
        <v>0.02</v>
      </c>
      <c r="J3" s="7">
        <f>ROUNDUP(FV(I3/12,G3,-F3,,IF($H3="월초",1,0)),-3)</f>
        <v>15927000</v>
      </c>
      <c r="K3" s="1" t="str">
        <f ca="1">TEXT(QUOTIENT(_xlfn.DAYS(TODAY(),C3),30),"00개월")</f>
        <v>62개월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 cm="1">
        <f t="array" ref="I4">INDEX($A$38:$F$42,MATCH($D4,$A$40:$A$42,0)+2,MATCH(YEAR($C4),$B$38:$E$38,1)+1)</f>
        <v>2.1999999999999999E-2</v>
      </c>
      <c r="J4" s="7">
        <f t="shared" ref="J4:J35" si="0">ROUNDUP(FV(I4/12,G4,-F4,,IF($H4="월초",1,0)),-3)</f>
        <v>33584000</v>
      </c>
      <c r="K4" s="1" t="str">
        <f t="shared" ref="K4:K35" ca="1" si="1">TEXT(QUOTIENT(_xlfn.DAYS(TODAY(),C4),30),"00개월")</f>
        <v>99개월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 cm="1">
        <f t="array" ref="I5">INDEX($A$38:$F$42,MATCH($D5,$A$40:$A$42,0)+2,MATCH(YEAR($C5),$B$38:$E$38,1)+1)</f>
        <v>0.02</v>
      </c>
      <c r="J5" s="7">
        <f t="shared" si="0"/>
        <v>15927000</v>
      </c>
      <c r="K5" s="1" t="str">
        <f t="shared" ca="1" si="1"/>
        <v>70개월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 cm="1">
        <f t="array" ref="I6">INDEX($A$38:$F$42,MATCH($D6,$A$40:$A$42,0)+2,MATCH(YEAR($C6),$B$38:$E$38,1)+1)</f>
        <v>2.3E-2</v>
      </c>
      <c r="J6" s="7">
        <f t="shared" si="0"/>
        <v>13504000</v>
      </c>
      <c r="K6" s="1" t="str">
        <f t="shared" ca="1" si="1"/>
        <v>64개월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 cm="1">
        <f t="array" ref="I7">INDEX($A$38:$F$42,MATCH($D7,$A$40:$A$42,0)+2,MATCH(YEAR($C7),$B$38:$E$38,1)+1)</f>
        <v>0.02</v>
      </c>
      <c r="J7" s="7">
        <f t="shared" si="0"/>
        <v>11965000</v>
      </c>
      <c r="K7" s="1" t="str">
        <f t="shared" ca="1" si="1"/>
        <v>74개월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 cm="1">
        <f t="array" ref="I8">INDEX($A$38:$F$42,MATCH($D8,$A$40:$A$42,0)+2,MATCH(YEAR($C8),$B$38:$E$38,1)+1)</f>
        <v>2.8000000000000001E-2</v>
      </c>
      <c r="J8" s="7">
        <f t="shared" si="0"/>
        <v>16635000</v>
      </c>
      <c r="K8" s="1" t="str">
        <f t="shared" ca="1" si="1"/>
        <v>59개월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 cm="1">
        <f t="array" ref="I9">INDEX($A$38:$F$42,MATCH($D9,$A$40:$A$42,0)+2,MATCH(YEAR($C9),$B$38:$E$38,1)+1)</f>
        <v>2.3E-2</v>
      </c>
      <c r="J9" s="7">
        <f t="shared" si="0"/>
        <v>16174000</v>
      </c>
      <c r="K9" s="1" t="str">
        <f t="shared" ca="1" si="1"/>
        <v>82개월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 cm="1">
        <f t="array" ref="I10">INDEX($A$38:$F$42,MATCH($D10,$A$40:$A$42,0)+2,MATCH(YEAR($C10),$B$38:$E$38,1)+1)</f>
        <v>2.3E-2</v>
      </c>
      <c r="J10" s="7">
        <f t="shared" si="0"/>
        <v>1348000</v>
      </c>
      <c r="K10" s="1" t="str">
        <f t="shared" ca="1" si="1"/>
        <v>62개월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 cm="1">
        <f t="array" ref="I11">INDEX($A$38:$F$42,MATCH($D11,$A$40:$A$42,0)+2,MATCH(YEAR($C11),$B$38:$E$38,1)+1)</f>
        <v>2.1999999999999999E-2</v>
      </c>
      <c r="J11" s="7">
        <f t="shared" si="0"/>
        <v>6717000</v>
      </c>
      <c r="K11" s="1" t="str">
        <f t="shared" ca="1" si="1"/>
        <v>104개월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 cm="1">
        <f t="array" ref="I12">INDEX($A$38:$F$42,MATCH($D12,$A$40:$A$42,0)+2,MATCH(YEAR($C12),$B$38:$E$38,1)+1)</f>
        <v>2.9000000000000001E-2</v>
      </c>
      <c r="J12" s="7">
        <f t="shared" si="0"/>
        <v>20853000</v>
      </c>
      <c r="K12" s="1" t="str">
        <f t="shared" ca="1" si="1"/>
        <v>70개월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 cm="1">
        <f t="array" ref="I13">INDEX($A$38:$F$42,MATCH($D13,$A$40:$A$42,0)+2,MATCH(YEAR($C13),$B$38:$E$38,1)+1)</f>
        <v>2.9000000000000001E-2</v>
      </c>
      <c r="J13" s="7">
        <f t="shared" si="0"/>
        <v>10427000</v>
      </c>
      <c r="K13" s="1" t="str">
        <f t="shared" ca="1" si="1"/>
        <v>62개월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 cm="1">
        <f t="array" ref="I14">INDEX($A$38:$F$42,MATCH($D14,$A$40:$A$42,0)+2,MATCH(YEAR($C14),$B$38:$E$38,1)+1)</f>
        <v>2.8000000000000001E-2</v>
      </c>
      <c r="J14" s="7">
        <f t="shared" si="0"/>
        <v>20794000</v>
      </c>
      <c r="K14" s="1" t="str">
        <f t="shared" ca="1" si="1"/>
        <v>50개월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 cm="1">
        <f t="array" ref="I15">INDEX($A$38:$F$42,MATCH($D15,$A$40:$A$42,0)+2,MATCH(YEAR($C15),$B$38:$E$38,1)+1)</f>
        <v>2.8000000000000001E-2</v>
      </c>
      <c r="J15" s="7">
        <f t="shared" si="0"/>
        <v>16635000</v>
      </c>
      <c r="K15" s="1" t="str">
        <f t="shared" ca="1" si="1"/>
        <v>99개월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 cm="1">
        <f t="array" ref="I16">INDEX($A$38:$F$42,MATCH($D16,$A$40:$A$42,0)+2,MATCH(YEAR($C16),$B$38:$E$38,1)+1)</f>
        <v>2.1000000000000001E-2</v>
      </c>
      <c r="J16" s="7">
        <f t="shared" si="0"/>
        <v>13364000</v>
      </c>
      <c r="K16" s="1" t="str">
        <f t="shared" ca="1" si="1"/>
        <v>49개월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 cm="1">
        <f t="array" ref="I17">INDEX($A$38:$F$42,MATCH($D17,$A$40:$A$42,0)+2,MATCH(YEAR($C17),$B$38:$E$38,1)+1)</f>
        <v>0.03</v>
      </c>
      <c r="J17" s="7">
        <f t="shared" si="0"/>
        <v>11208000</v>
      </c>
      <c r="K17" s="1" t="str">
        <f t="shared" ca="1" si="1"/>
        <v>90개월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 cm="1">
        <f t="array" ref="I18">INDEX($A$38:$F$42,MATCH($D18,$A$40:$A$42,0)+2,MATCH(YEAR($C18),$B$38:$E$38,1)+1)</f>
        <v>2.1000000000000001E-2</v>
      </c>
      <c r="J18" s="7">
        <f t="shared" si="0"/>
        <v>10691000</v>
      </c>
      <c r="K18" s="1" t="str">
        <f t="shared" ca="1" si="1"/>
        <v>54개월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 cm="1">
        <f t="array" ref="I19">INDEX($A$38:$F$42,MATCH($D19,$A$40:$A$42,0)+2,MATCH(YEAR($C19),$B$38:$E$38,1)+1)</f>
        <v>2.1000000000000001E-2</v>
      </c>
      <c r="J19" s="7">
        <f t="shared" si="0"/>
        <v>6682000</v>
      </c>
      <c r="K19" s="1" t="str">
        <f t="shared" ca="1" si="1"/>
        <v>51개월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 cm="1">
        <f t="array" ref="I20">INDEX($A$38:$F$42,MATCH($D20,$A$40:$A$42,0)+2,MATCH(YEAR($C20),$B$38:$E$38,1)+1)</f>
        <v>2.8000000000000001E-2</v>
      </c>
      <c r="J20" s="7">
        <f t="shared" si="0"/>
        <v>6915000</v>
      </c>
      <c r="K20" s="1" t="str">
        <f t="shared" ca="1" si="1"/>
        <v>57개월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 cm="1">
        <f t="array" ref="I21">INDEX($A$38:$F$42,MATCH($D21,$A$40:$A$42,0)+2,MATCH(YEAR($C21),$B$38:$E$38,1)+1)</f>
        <v>0.02</v>
      </c>
      <c r="J21" s="7">
        <f t="shared" si="0"/>
        <v>19908000</v>
      </c>
      <c r="K21" s="1" t="str">
        <f t="shared" ca="1" si="1"/>
        <v>77개월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 cm="1">
        <f t="array" ref="I22">INDEX($A$38:$F$42,MATCH($D22,$A$40:$A$42,0)+2,MATCH(YEAR($C22),$B$38:$E$38,1)+1)</f>
        <v>2.9000000000000001E-2</v>
      </c>
      <c r="J22" s="7">
        <f t="shared" si="0"/>
        <v>37626000</v>
      </c>
      <c r="K22" s="1" t="str">
        <f t="shared" ca="1" si="1"/>
        <v>64개월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 cm="1">
        <f t="array" ref="I23">INDEX($A$38:$F$42,MATCH($D23,$A$40:$A$42,0)+2,MATCH(YEAR($C23),$B$38:$E$38,1)+1)</f>
        <v>1.4999999999999999E-2</v>
      </c>
      <c r="J23" s="7">
        <f t="shared" si="0"/>
        <v>15546000</v>
      </c>
      <c r="K23" s="1" t="str">
        <f t="shared" ca="1" si="1"/>
        <v>54개월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 cm="1">
        <f t="array" ref="I24">INDEX($A$38:$F$42,MATCH($D24,$A$40:$A$42,0)+2,MATCH(YEAR($C24),$B$38:$E$38,1)+1)</f>
        <v>2.9000000000000001E-2</v>
      </c>
      <c r="J24" s="7">
        <f t="shared" si="0"/>
        <v>20904000</v>
      </c>
      <c r="K24" s="1" t="str">
        <f t="shared" ca="1" si="1"/>
        <v>77개월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 cm="1">
        <f t="array" ref="I25">INDEX($A$38:$F$42,MATCH($D25,$A$40:$A$42,0)+2,MATCH(YEAR($C25),$B$38:$E$38,1)+1)</f>
        <v>0.02</v>
      </c>
      <c r="J25" s="7">
        <f t="shared" si="0"/>
        <v>13295000</v>
      </c>
      <c r="K25" s="1" t="str">
        <f t="shared" ca="1" si="1"/>
        <v>63개월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 cm="1">
        <f t="array" ref="I26">INDEX($A$38:$F$42,MATCH($D26,$A$40:$A$42,0)+2,MATCH(YEAR($C26),$B$38:$E$38,1)+1)</f>
        <v>0.02</v>
      </c>
      <c r="J26" s="7">
        <f t="shared" si="0"/>
        <v>15927000</v>
      </c>
      <c r="K26" s="1" t="str">
        <f t="shared" ca="1" si="1"/>
        <v>70개월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 cm="1">
        <f t="array" ref="I27">INDEX($A$38:$F$42,MATCH($D27,$A$40:$A$42,0)+2,MATCH(YEAR($C27),$B$38:$E$38,1)+1)</f>
        <v>2.1999999999999999E-2</v>
      </c>
      <c r="J27" s="7">
        <f t="shared" si="0"/>
        <v>33584000</v>
      </c>
      <c r="K27" s="1" t="str">
        <f t="shared" ca="1" si="1"/>
        <v>99개월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 cm="1">
        <f t="array" ref="I28">INDEX($A$38:$F$42,MATCH($D28,$A$40:$A$42,0)+2,MATCH(YEAR($C28),$B$38:$E$38,1)+1)</f>
        <v>2.1000000000000001E-2</v>
      </c>
      <c r="J28" s="7">
        <f t="shared" si="0"/>
        <v>1335000</v>
      </c>
      <c r="K28" s="1" t="str">
        <f t="shared" ca="1" si="1"/>
        <v>61개월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 cm="1">
        <f t="array" ref="I29">INDEX($A$38:$F$42,MATCH($D29,$A$40:$A$42,0)+2,MATCH(YEAR($C29),$B$38:$E$38,1)+1)</f>
        <v>2.8000000000000001E-2</v>
      </c>
      <c r="J29" s="7">
        <f t="shared" si="0"/>
        <v>34656000</v>
      </c>
      <c r="K29" s="1" t="str">
        <f t="shared" ca="1" si="1"/>
        <v>59개월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 cm="1">
        <f t="array" ref="I30">INDEX($A$38:$F$42,MATCH($D30,$A$40:$A$42,0)+2,MATCH(YEAR($C30),$B$38:$E$38,1)+1)</f>
        <v>2.1000000000000001E-2</v>
      </c>
      <c r="J30" s="7">
        <f t="shared" si="0"/>
        <v>28064000</v>
      </c>
      <c r="K30" s="1" t="str">
        <f t="shared" ca="1" si="1"/>
        <v>53개월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 cm="1">
        <f t="array" ref="I31">INDEX($A$38:$F$42,MATCH($D31,$A$40:$A$42,0)+2,MATCH(YEAR($C31),$B$38:$E$38,1)+1)</f>
        <v>0.02</v>
      </c>
      <c r="J31" s="7">
        <f t="shared" si="0"/>
        <v>9291000</v>
      </c>
      <c r="K31" s="1" t="str">
        <f t="shared" ca="1" si="1"/>
        <v>62개월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 cm="1">
        <f t="array" ref="I32">INDEX($A$38:$F$42,MATCH($D32,$A$40:$A$42,0)+2,MATCH(YEAR($C32),$B$38:$E$38,1)+1)</f>
        <v>2.3E-2</v>
      </c>
      <c r="J32" s="7">
        <f t="shared" si="0"/>
        <v>9453000</v>
      </c>
      <c r="K32" s="1" t="str">
        <f t="shared" ca="1" si="1"/>
        <v>84개월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 cm="1">
        <f t="array" ref="I33">INDEX($A$38:$F$42,MATCH($D33,$A$40:$A$42,0)+2,MATCH(YEAR($C33),$B$38:$E$38,1)+1)</f>
        <v>2.1999999999999999E-2</v>
      </c>
      <c r="J33" s="7">
        <f t="shared" si="0"/>
        <v>20114000</v>
      </c>
      <c r="K33" s="1" t="str">
        <f t="shared" ca="1" si="1"/>
        <v>109개월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 cm="1">
        <f t="array" ref="I34">INDEX($A$38:$F$42,MATCH($D34,$A$40:$A$42,0)+2,MATCH(YEAR($C34),$B$38:$E$38,1)+1)</f>
        <v>2.9000000000000001E-2</v>
      </c>
      <c r="J34" s="7">
        <f t="shared" si="0"/>
        <v>20904000</v>
      </c>
      <c r="K34" s="1" t="str">
        <f t="shared" ca="1" si="1"/>
        <v>68개월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 cm="1">
        <f t="array" ref="I35">INDEX($A$38:$F$42,MATCH($D35,$A$40:$A$42,0)+2,MATCH(YEAR($C35),$B$38:$E$38,1)+1)</f>
        <v>2.1000000000000001E-2</v>
      </c>
      <c r="J35" s="7">
        <f t="shared" si="0"/>
        <v>6671000</v>
      </c>
      <c r="K35" s="1" t="str">
        <f t="shared" ca="1" si="1"/>
        <v>53개월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AVERAGE(IF(($D$3:$D$35=$A40)*($F$3:$F$35&lt;&gt;MAX(($D$3:$D$35=A40)*($F$3:$F$35))),$F$3:$F$35))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AVERAGE(IF(($D$3:$D$35=$A41)*($F$3:$F$35&lt;&gt;MAX(($D$3:$D$35=A41)*($F$3:$F$35))),$F$3:$F$35))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AVERAGE(IF(($D$3:$D$35=$A42)*($F$3:$F$35&lt;&gt;MAX(($D$3:$D$35=A42)*($F$3:$F$35))),$F$3:$F$35))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G12" sqref="G12"/>
    </sheetView>
  </sheetViews>
  <sheetFormatPr defaultRowHeight="17.399999999999999" x14ac:dyDescent="0.4"/>
  <cols>
    <col min="2" max="2" width="11.1992187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10.8984375" bestFit="1" customWidth="1"/>
    <col min="9" max="9" width="14.19921875" bestFit="1" customWidth="1"/>
    <col min="10" max="10" width="18.796875" bestFit="1" customWidth="1"/>
    <col min="11" max="11" width="16.8984375" bestFit="1" customWidth="1"/>
  </cols>
  <sheetData>
    <row r="2" spans="2:7" x14ac:dyDescent="0.4">
      <c r="B2" s="24" t="s">
        <v>5</v>
      </c>
      <c r="C2" t="s">
        <v>74</v>
      </c>
    </row>
    <row r="4" spans="2:7" x14ac:dyDescent="0.4">
      <c r="D4" s="24" t="s">
        <v>4</v>
      </c>
    </row>
    <row r="5" spans="2:7" x14ac:dyDescent="0.4">
      <c r="B5" s="24" t="s">
        <v>75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76</v>
      </c>
      <c r="D6" s="27"/>
      <c r="E6" s="27"/>
      <c r="F6" s="27"/>
      <c r="G6" s="27"/>
    </row>
    <row r="7" spans="2:7" x14ac:dyDescent="0.4">
      <c r="C7" t="s">
        <v>70</v>
      </c>
      <c r="D7" s="27">
        <v>143750</v>
      </c>
      <c r="E7" s="27">
        <v>83333.333333333328</v>
      </c>
      <c r="F7" s="27">
        <v>142500</v>
      </c>
      <c r="G7" s="27">
        <v>126818.18181818182</v>
      </c>
    </row>
    <row r="8" spans="2:7" x14ac:dyDescent="0.4">
      <c r="C8" t="s">
        <v>72</v>
      </c>
      <c r="D8" s="25">
        <v>2.9499999999999998E-2</v>
      </c>
      <c r="E8" s="25">
        <v>2.4666666666666667E-2</v>
      </c>
      <c r="F8" s="25">
        <v>2.1250000000000002E-2</v>
      </c>
      <c r="G8" s="25">
        <v>2.518181818181818E-2</v>
      </c>
    </row>
    <row r="9" spans="2:7" x14ac:dyDescent="0.4">
      <c r="B9" t="s">
        <v>77</v>
      </c>
      <c r="D9" s="27"/>
      <c r="E9" s="27"/>
      <c r="F9" s="27"/>
      <c r="G9" s="27"/>
    </row>
    <row r="10" spans="2:7" x14ac:dyDescent="0.4">
      <c r="C10" t="s">
        <v>70</v>
      </c>
      <c r="D10" s="27"/>
      <c r="E10" s="27">
        <v>110000</v>
      </c>
      <c r="F10" s="27">
        <v>166666.66666666666</v>
      </c>
      <c r="G10" s="27">
        <v>138333.33333333334</v>
      </c>
    </row>
    <row r="11" spans="2:7" x14ac:dyDescent="0.4">
      <c r="C11" t="s">
        <v>72</v>
      </c>
      <c r="D11" s="25"/>
      <c r="E11" s="25">
        <v>2.8000000000000001E-2</v>
      </c>
      <c r="F11" s="25">
        <v>0.02</v>
      </c>
      <c r="G11" s="25">
        <v>2.4000000000000004E-2</v>
      </c>
    </row>
    <row r="12" spans="2:7" x14ac:dyDescent="0.4">
      <c r="B12" t="s">
        <v>71</v>
      </c>
      <c r="D12" s="27">
        <v>143750</v>
      </c>
      <c r="E12" s="27">
        <v>96666.666666666672</v>
      </c>
      <c r="F12" s="27">
        <v>152857.14285714287</v>
      </c>
      <c r="G12" s="27">
        <v>130882.35294117648</v>
      </c>
    </row>
    <row r="13" spans="2:7" x14ac:dyDescent="0.4">
      <c r="B13" t="s">
        <v>73</v>
      </c>
      <c r="D13" s="25">
        <v>2.9499999999999998E-2</v>
      </c>
      <c r="E13" s="25">
        <v>2.6333333333333334E-2</v>
      </c>
      <c r="F13" s="25">
        <v>2.0714285714285713E-2</v>
      </c>
      <c r="G13" s="25">
        <v>2.4764705882352939E-2</v>
      </c>
    </row>
  </sheetData>
  <phoneticPr fontId="1" type="noConversion"/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E15" sqref="E15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I21" sqref="I21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G14" sqref="G14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6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6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6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6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6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6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6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6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6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6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6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6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6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6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6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6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6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6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6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6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6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6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6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6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6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6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F17" sqref="F17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고서초교사용</cp:lastModifiedBy>
  <dcterms:created xsi:type="dcterms:W3CDTF">2023-08-09T00:13:15Z</dcterms:created>
  <dcterms:modified xsi:type="dcterms:W3CDTF">2025-01-26T10:51:02Z</dcterms:modified>
</cp:coreProperties>
</file>