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81" documentId="13_ncr:1_{60CB5021-B1D4-4BF3-BFFF-585FD4D8CF45}" xr6:coauthVersionLast="47" xr6:coauthVersionMax="47" xr10:uidLastSave="{F7CBA520-C487-4297-B06E-8CB296389188}"/>
  <bookViews>
    <workbookView xWindow="-110" yWindow="-110" windowWidth="25820" windowHeight="1550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11" i="3" a="1"/>
  <c r="L15" i="3" a="1"/>
  <c r="L19" i="3" a="1"/>
  <c r="L23" i="3" a="1"/>
  <c r="L27" i="3" a="1"/>
  <c r="L31" i="3" a="1"/>
  <c r="L35" i="3" a="1"/>
  <c r="L7" i="3" a="1"/>
  <c r="L3" i="3" a="1"/>
  <c r="L7" i="3" l="1"/>
  <c r="L35" i="3"/>
  <c r="L31" i="3"/>
  <c r="L27" i="3"/>
  <c r="L23" i="3"/>
  <c r="L19" i="3"/>
  <c r="L15" i="3"/>
  <c r="L11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1E33D1-7A2A-4098-86D0-1B57C057CE01}" name="MS Access Database_Query" type="1" refreshedVersion="8" background="1">
    <dbPr connection="DSN=MS Access Database;DBQ=C:\02 최신기출유형\01회\저축현황.accdb;DefaultDir=C: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`C:\02 최신기출유형\01회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<sst xmlns="http://schemas.openxmlformats.org/spreadsheetml/2006/main" count="953" uniqueCount="78">
  <si>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</si>
  <si>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</si>
  <si>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</si>
  <si>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</si>
  <si>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</si>
  <si>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</si>
  <si>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</si>
  <si>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</si>
  <si>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</si>
  <si>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</si>
  <si>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</si>
  <si>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</si>
  <si>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</si>
  <si>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</si>
  <si>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</si>
  <si>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</si>
  <si>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</si>
  <si>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</si>
  <si>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</si>
  <si>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</si>
  <si>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</si>
  <si>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</si>
  <si>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</si>
  <si>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</si>
  <si>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</si>
  <si>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</si>
  <si>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</si>
  <si>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</si>
  <si>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</si>
  <si>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</si>
  <si>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</si>
  <si>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</si>
  <si>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</si>
  <si>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</si>
  <si>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</si>
  <si>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</si>
  <si>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</si>
  <si>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</si>
  <si>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</si>
  <si>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</si>
  <si>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</si>
  <si>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</si>
  <si>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</si>
  <si>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</si>
  <si>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</si>
  <si>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</si>
  <si>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</si>
  <si>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</si>
  <si>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</si>
  <si>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</si>
  <si>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</si>
  <si>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</si>
  <si>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</si>
  <si>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</si>
  <si>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</si>
  <si>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</si>
  <si>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</si>
  <si>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</si>
  <si>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</si>
  <si>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</si>
  <si>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</si>
  <si>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</si>
  <si>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</si>
  <si>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</si>
  <si>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</si>
  <si>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</si>
  <si>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</si>
  <si>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</si>
  <si>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</si>
  <si>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월불입액</t>
  </si>
  <si>
    <t>평균 : 월불입액</t>
  </si>
  <si>
    <t>전체 평균 : 연이율</t>
  </si>
  <si>
    <t>평균 : 연이율</t>
  </si>
  <si>
    <t>값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</si>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</sst>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E6-410B-84F7-8B24B7A23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196850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0</xdr:row>
          <xdr:rowOff>76200</xdr:rowOff>
        </xdr:from>
        <xdr:to>
          <xdr:col>8</xdr:col>
          <xdr:colOff>762000</xdr:colOff>
          <xdr:row>1</xdr:row>
          <xdr:rowOff>146050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604.85536400463" backgroundQuery="1" createdVersion="8" refreshedVersion="8" minRefreshableVersion="3" recordCount="33" xr:uid="{30B509F7-9A2B-4DFA-B428-D57D1CF328CB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26A6D3-1F7B-4AF4-99BD-8E8711CA5DE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A3" sqref="A3:I25"/>
    </sheetView>
  </sheetViews>
  <sheetFormatPr defaultRowHeight="17" x14ac:dyDescent="0.45"/>
  <cols>
    <col min="3" max="3" width="12.83203125" customWidth="1"/>
    <col min="5" max="5" width="7.08203125" bestFit="1" customWidth="1"/>
    <col min="6" max="6" width="10.5" bestFit="1" customWidth="1"/>
    <col min="9" max="9" width="15.2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s="23" t="s">
        <v>67</v>
      </c>
    </row>
    <row r="28" spans="1:9" x14ac:dyDescent="0.45">
      <c r="A28" t="b">
        <f>OR(AND(LEFT(D3,2)="청약",B3="여"),AND(E3="여의도",F3&gt;=150000))</f>
        <v>0</v>
      </c>
    </row>
    <row r="30" spans="1:9" x14ac:dyDescent="0.4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5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5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5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5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5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5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5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AND(MOD(MONTH($C3),2)=1,$C3&gt;=DATE(20919,1,1))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8" workbookViewId="0"/>
  </sheetViews>
  <sheetFormatPr defaultRowHeight="17" x14ac:dyDescent="0.45"/>
  <cols>
    <col min="3" max="3" width="11.08203125" bestFit="1" customWidth="1"/>
    <col min="6" max="6" width="9.33203125" bestFit="1" customWidth="1"/>
    <col min="9" max="9" width="13.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t="s">
        <v>44</v>
      </c>
    </row>
    <row r="28" spans="1:9" x14ac:dyDescent="0.4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5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5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5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5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5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5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5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5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5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5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workbookViewId="0">
      <selection activeCell="L4" sqref="L4"/>
    </sheetView>
  </sheetViews>
  <sheetFormatPr defaultRowHeight="17" x14ac:dyDescent="0.45"/>
  <cols>
    <col min="2" max="5" width="11.83203125" bestFit="1" customWidth="1"/>
    <col min="6" max="6" width="10.83203125" bestFit="1" customWidth="1"/>
    <col min="7" max="7" width="12.33203125" bestFit="1" customWidth="1"/>
    <col min="9" max="9" width="11.164062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45">
      <c r="A1" t="s">
        <v>0</v>
      </c>
    </row>
    <row r="2" spans="1:12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5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INDEX($A$3:$H$35,MATCH(D3,$A$40:$A$42,0),MATCH(YEAR(C3),$B$38:$E$38,1))</f>
        <v>43800</v>
      </c>
      <c r="J3" s="7"/>
      <c r="K3" s="1" t="str">
        <f ca="1">TEXT(QUOTIENT(_xlfn.DAYS(TODAY(),C3),30),"00개월")</f>
        <v>60개월</v>
      </c>
      <c r="L3" s="1" t="str" cm="1">
        <f t="array" ref="L3">fn비고(E3,F3)</f>
        <v/>
      </c>
    </row>
    <row r="4" spans="1:12" x14ac:dyDescent="0.45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t="str">
        <f t="shared" ref="I4:I35" si="0">INDEX($A$3:$H$35,MATCH(D4,$A$40:$A$42,0),MATCH(YEAR(C4),$B$38:$E$38,1))</f>
        <v>남</v>
      </c>
      <c r="J4" s="7"/>
      <c r="K4" s="1" t="str">
        <f t="shared" ref="K4:K35" ca="1" si="1">TEXT(QUOTIENT(_xlfn.DAYS(TODAY(),C4),30),"00개월")</f>
        <v>96개월</v>
      </c>
      <c r="L4" s="1" t="str" cm="1">
        <f t="array" ref="L4">fn비고(E4,F4)</f>
        <v>15만원이상-여의도250,000</v>
      </c>
    </row>
    <row r="5" spans="1:12" x14ac:dyDescent="0.45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43800</v>
      </c>
      <c r="J5" s="7"/>
      <c r="K5" s="1" t="str">
        <f t="shared" ca="1" si="1"/>
        <v>67개월</v>
      </c>
      <c r="L5" s="1" t="str" cm="1">
        <f t="array" ref="L5">fn비고(E5,F5)</f>
        <v/>
      </c>
    </row>
    <row r="6" spans="1:12" x14ac:dyDescent="0.45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42713</v>
      </c>
      <c r="J6" s="7"/>
      <c r="K6" s="1" t="str">
        <f t="shared" ca="1" si="1"/>
        <v>62개월</v>
      </c>
      <c r="L6" s="1" t="str" cm="1">
        <f t="array" ref="L6">fn비고(E6,F6)</f>
        <v/>
      </c>
    </row>
    <row r="7" spans="1:12" x14ac:dyDescent="0.45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43800</v>
      </c>
      <c r="J7" s="7"/>
      <c r="K7" s="1" t="str">
        <f t="shared" ca="1" si="1"/>
        <v>71개월</v>
      </c>
      <c r="L7" s="1" t="str" cm="1">
        <f t="array" ref="L7">fn비고(E7,F7)</f>
        <v/>
      </c>
    </row>
    <row r="8" spans="1:12" x14ac:dyDescent="0.45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t="str">
        <f t="shared" si="0"/>
        <v>정기적금</v>
      </c>
      <c r="J8" s="7"/>
      <c r="K8" s="1" t="str">
        <f t="shared" ca="1" si="1"/>
        <v>57개월</v>
      </c>
      <c r="L8" s="1" t="str" cm="1">
        <f t="array" ref="L8">fn비고(E8,F8)</f>
        <v/>
      </c>
    </row>
    <row r="9" spans="1:12" x14ac:dyDescent="0.45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42713</v>
      </c>
      <c r="J9" s="7"/>
      <c r="K9" s="1" t="str">
        <f t="shared" ca="1" si="1"/>
        <v>79개월</v>
      </c>
      <c r="L9" s="1" t="str" cm="1">
        <f t="array" ref="L9">fn비고(E9,F9)</f>
        <v/>
      </c>
    </row>
    <row r="10" spans="1:12" x14ac:dyDescent="0.45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42713</v>
      </c>
      <c r="J10" s="7"/>
      <c r="K10" s="1" t="str">
        <f t="shared" ca="1" si="1"/>
        <v>59개월</v>
      </c>
      <c r="L10" s="1" t="str" cm="1">
        <f t="array" ref="L10">fn비고(E10,F10)</f>
        <v/>
      </c>
    </row>
    <row r="11" spans="1:12" x14ac:dyDescent="0.45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t="str">
        <f t="shared" si="0"/>
        <v>남</v>
      </c>
      <c r="J11" s="7"/>
      <c r="K11" s="1" t="str">
        <f t="shared" ca="1" si="1"/>
        <v>101개월</v>
      </c>
      <c r="L11" s="1" t="str" cm="1">
        <f t="array" ref="L11">fn비고(E11,F11)</f>
        <v>15만원이상-여의도50,000</v>
      </c>
    </row>
    <row r="12" spans="1:12" x14ac:dyDescent="0.45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43572</v>
      </c>
      <c r="J12" s="7"/>
      <c r="K12" s="1" t="str">
        <f t="shared" ca="1" si="1"/>
        <v>67개월</v>
      </c>
      <c r="L12" s="1" t="str" cm="1">
        <f t="array" ref="L12">fn비고(E12,F12)</f>
        <v/>
      </c>
    </row>
    <row r="13" spans="1:12" x14ac:dyDescent="0.45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43572</v>
      </c>
      <c r="J13" s="7"/>
      <c r="K13" s="1" t="str">
        <f t="shared" ca="1" si="1"/>
        <v>59개월</v>
      </c>
      <c r="L13" s="1" t="str" cm="1">
        <f t="array" ref="L13">fn비고(E13,F13)</f>
        <v>15만원이상-여의도75,000</v>
      </c>
    </row>
    <row r="14" spans="1:12" x14ac:dyDescent="0.45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t="str">
        <f t="shared" si="0"/>
        <v>정기적금</v>
      </c>
      <c r="J14" s="7"/>
      <c r="K14" s="1" t="str">
        <f t="shared" ca="1" si="1"/>
        <v>48개월</v>
      </c>
      <c r="L14" s="1" t="str" cm="1">
        <f t="array" ref="L14">fn비고(E14,F14)</f>
        <v>15만원이상-명동150,000</v>
      </c>
    </row>
    <row r="15" spans="1:12" x14ac:dyDescent="0.45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t="str">
        <f t="shared" si="0"/>
        <v>여</v>
      </c>
      <c r="J15" s="7"/>
      <c r="K15" s="1" t="str">
        <f t="shared" ca="1" si="1"/>
        <v>96개월</v>
      </c>
      <c r="L15" s="1" t="str" cm="1">
        <f t="array" ref="L15">fn비고(E15,F15)</f>
        <v>15만원이상-여의도120,000</v>
      </c>
    </row>
    <row r="16" spans="1:12" x14ac:dyDescent="0.45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t="str">
        <f t="shared" si="0"/>
        <v>정기적금</v>
      </c>
      <c r="J16" s="7"/>
      <c r="K16" s="1" t="str">
        <f t="shared" ca="1" si="1"/>
        <v>47개월</v>
      </c>
      <c r="L16" s="1" t="str" cm="1">
        <f t="array" ref="L16">fn비고(E16,F16)</f>
        <v/>
      </c>
    </row>
    <row r="17" spans="1:12" x14ac:dyDescent="0.45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t="str">
        <f t="shared" si="0"/>
        <v>남</v>
      </c>
      <c r="J17" s="7"/>
      <c r="K17" s="1" t="str">
        <f t="shared" ca="1" si="1"/>
        <v>87개월</v>
      </c>
      <c r="L17" s="1" t="str" cm="1">
        <f t="array" ref="L17">fn비고(E17,F17)</f>
        <v>15만원이상-여의도80,000</v>
      </c>
    </row>
    <row r="18" spans="1:12" x14ac:dyDescent="0.45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t="str">
        <f t="shared" si="0"/>
        <v>정기적금</v>
      </c>
      <c r="J18" s="7"/>
      <c r="K18" s="1" t="str">
        <f t="shared" ca="1" si="1"/>
        <v>52개월</v>
      </c>
      <c r="L18" s="1" t="str" cm="1">
        <f t="array" ref="L18">fn비고(E18,F18)</f>
        <v/>
      </c>
    </row>
    <row r="19" spans="1:12" x14ac:dyDescent="0.45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t="str">
        <f t="shared" si="0"/>
        <v>정기적금</v>
      </c>
      <c r="J19" s="7"/>
      <c r="K19" s="1" t="str">
        <f t="shared" ca="1" si="1"/>
        <v>49개월</v>
      </c>
      <c r="L19" s="1" t="str" cm="1">
        <f t="array" ref="L19">fn비고(E19,F19)</f>
        <v/>
      </c>
    </row>
    <row r="20" spans="1:12" x14ac:dyDescent="0.45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t="str">
        <f t="shared" si="0"/>
        <v>정기적금</v>
      </c>
      <c r="J20" s="7"/>
      <c r="K20" s="1" t="str">
        <f t="shared" ca="1" si="1"/>
        <v>54개월</v>
      </c>
      <c r="L20" s="1" t="str" cm="1">
        <f t="array" ref="L20">fn비고(E20,F20)</f>
        <v/>
      </c>
    </row>
    <row r="21" spans="1:12" x14ac:dyDescent="0.45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43800</v>
      </c>
      <c r="J21" s="7"/>
      <c r="K21" s="1" t="str">
        <f t="shared" ca="1" si="1"/>
        <v>74개월</v>
      </c>
      <c r="L21" s="1" t="str" cm="1">
        <f t="array" ref="L21">fn비고(E21,F21)</f>
        <v/>
      </c>
    </row>
    <row r="22" spans="1:12" x14ac:dyDescent="0.45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43572</v>
      </c>
      <c r="J22" s="7"/>
      <c r="K22" s="1" t="str">
        <f t="shared" ca="1" si="1"/>
        <v>61개월</v>
      </c>
      <c r="L22" s="1" t="str" cm="1">
        <f t="array" ref="L22">fn비고(E22,F22)</f>
        <v/>
      </c>
    </row>
    <row r="23" spans="1:12" x14ac:dyDescent="0.45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t="str">
        <f t="shared" si="0"/>
        <v>정기적금</v>
      </c>
      <c r="J23" s="7"/>
      <c r="K23" s="1" t="str">
        <f t="shared" ca="1" si="1"/>
        <v>51개월</v>
      </c>
      <c r="L23" s="1" t="str" cm="1">
        <f t="array" ref="L23">fn비고(E23,F23)</f>
        <v/>
      </c>
    </row>
    <row r="24" spans="1:12" x14ac:dyDescent="0.45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43572</v>
      </c>
      <c r="J24" s="7"/>
      <c r="K24" s="1" t="str">
        <f t="shared" ca="1" si="1"/>
        <v>75개월</v>
      </c>
      <c r="L24" s="1" t="str" cm="1">
        <f t="array" ref="L24">fn비고(E24,F24)</f>
        <v/>
      </c>
    </row>
    <row r="25" spans="1:12" x14ac:dyDescent="0.45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43800</v>
      </c>
      <c r="J25" s="7"/>
      <c r="K25" s="1" t="str">
        <f t="shared" ca="1" si="1"/>
        <v>60개월</v>
      </c>
      <c r="L25" s="1" t="str" cm="1">
        <f t="array" ref="L25">fn비고(E25,F25)</f>
        <v>15만원이상-여의도100,000</v>
      </c>
    </row>
    <row r="26" spans="1:12" x14ac:dyDescent="0.45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43800</v>
      </c>
      <c r="J26" s="7"/>
      <c r="K26" s="1" t="str">
        <f t="shared" ca="1" si="1"/>
        <v>67개월</v>
      </c>
      <c r="L26" s="1" t="str" cm="1">
        <f t="array" ref="L26">fn비고(E26,F26)</f>
        <v/>
      </c>
    </row>
    <row r="27" spans="1:12" x14ac:dyDescent="0.45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t="str">
        <f t="shared" si="0"/>
        <v>남</v>
      </c>
      <c r="J27" s="7"/>
      <c r="K27" s="1" t="str">
        <f t="shared" ca="1" si="1"/>
        <v>96개월</v>
      </c>
      <c r="L27" s="1" t="str" cm="1">
        <f t="array" ref="L27">fn비고(E27,F27)</f>
        <v>15만원이상-여의도250,000</v>
      </c>
    </row>
    <row r="28" spans="1:12" x14ac:dyDescent="0.45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t="str">
        <f t="shared" si="0"/>
        <v>정기적금</v>
      </c>
      <c r="J28" s="7"/>
      <c r="K28" s="1" t="str">
        <f t="shared" ca="1" si="1"/>
        <v>59개월</v>
      </c>
      <c r="L28" s="1" t="str" cm="1">
        <f t="array" ref="L28">fn비고(E28,F28)</f>
        <v/>
      </c>
    </row>
    <row r="29" spans="1:12" x14ac:dyDescent="0.45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t="str">
        <f t="shared" si="0"/>
        <v>정기적금</v>
      </c>
      <c r="J29" s="7"/>
      <c r="K29" s="1" t="str">
        <f t="shared" ca="1" si="1"/>
        <v>57개월</v>
      </c>
      <c r="L29" s="1" t="str" cm="1">
        <f t="array" ref="L29">fn비고(E29,F29)</f>
        <v/>
      </c>
    </row>
    <row r="30" spans="1:12" x14ac:dyDescent="0.45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t="str">
        <f t="shared" si="0"/>
        <v>정기적금</v>
      </c>
      <c r="J30" s="7"/>
      <c r="K30" s="1" t="str">
        <f t="shared" ca="1" si="1"/>
        <v>51개월</v>
      </c>
      <c r="L30" s="1" t="str" cm="1">
        <f t="array" ref="L30">fn비고(E30,F30)</f>
        <v>15만원이상-여의도210,000</v>
      </c>
    </row>
    <row r="31" spans="1:12" x14ac:dyDescent="0.45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43800</v>
      </c>
      <c r="J31" s="7"/>
      <c r="K31" s="1" t="str">
        <f t="shared" ca="1" si="1"/>
        <v>59개월</v>
      </c>
      <c r="L31" s="1" t="str" cm="1">
        <f t="array" ref="L31">fn비고(E31,F31)</f>
        <v/>
      </c>
    </row>
    <row r="32" spans="1:12" x14ac:dyDescent="0.45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42713</v>
      </c>
      <c r="J32" s="7"/>
      <c r="K32" s="1" t="str">
        <f t="shared" ca="1" si="1"/>
        <v>81개월</v>
      </c>
      <c r="L32" s="1" t="str" cm="1">
        <f t="array" ref="L32">fn비고(E32,F32)</f>
        <v>15만원이상-여의도70,000</v>
      </c>
    </row>
    <row r="33" spans="1:12" x14ac:dyDescent="0.45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t="str">
        <f t="shared" si="0"/>
        <v>남</v>
      </c>
      <c r="J33" s="7"/>
      <c r="K33" s="1" t="str">
        <f t="shared" ca="1" si="1"/>
        <v>106개월</v>
      </c>
      <c r="L33" s="1" t="str" cm="1">
        <f t="array" ref="L33">fn비고(E33,F33)</f>
        <v/>
      </c>
    </row>
    <row r="34" spans="1:12" x14ac:dyDescent="0.45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43572</v>
      </c>
      <c r="J34" s="7"/>
      <c r="K34" s="1" t="str">
        <f t="shared" ca="1" si="1"/>
        <v>65개월</v>
      </c>
      <c r="L34" s="1" t="str" cm="1">
        <f t="array" ref="L34">fn비고(E34,F34)</f>
        <v>15만원이상-명동150,000</v>
      </c>
    </row>
    <row r="35" spans="1:12" x14ac:dyDescent="0.45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t="str">
        <f t="shared" si="0"/>
        <v>정기적금</v>
      </c>
      <c r="J35" s="7"/>
      <c r="K35" s="1" t="str">
        <f t="shared" ca="1" si="1"/>
        <v>51개월</v>
      </c>
      <c r="L35" s="1" t="str" cm="1">
        <f t="array" ref="L35">fn비고(E35,F35)</f>
        <v>15만원이상-여의도50,000</v>
      </c>
    </row>
    <row r="37" spans="1:12" x14ac:dyDescent="0.45">
      <c r="A37" t="s">
        <v>58</v>
      </c>
    </row>
    <row r="38" spans="1:12" x14ac:dyDescent="0.45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5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5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AVERAGE(IF((D3:D35=$A40)*(MAX(($D$3:$D$35&lt;&gt;$A40),$F$3:$F$35)),$F$3:$F$35))</f>
        <v>132500</v>
      </c>
    </row>
    <row r="41" spans="1:12" x14ac:dyDescent="0.45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AVERAGE(IF((D4:D36=$A41)*(MAX(($D$3:$D$35&lt;&gt;$A41),$F$3:$F$35)),$F$3:$F$35))</f>
        <v>137272.72727272726</v>
      </c>
    </row>
    <row r="42" spans="1:12" x14ac:dyDescent="0.45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AVERAGE(IF((D5:D37=$A42)*(MAX(($D$3:$D$35&lt;&gt;$A42),$F$3:$F$35)),$F$3:$F$35))</f>
        <v>115000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5" sqref="C5"/>
    </sheetView>
  </sheetViews>
  <sheetFormatPr defaultRowHeight="17" x14ac:dyDescent="0.45"/>
  <cols>
    <col min="2" max="2" width="11.58203125" bestFit="1" customWidth="1"/>
    <col min="3" max="3" width="14.25" bestFit="1" customWidth="1"/>
    <col min="4" max="6" width="10.58203125" bestFit="1" customWidth="1"/>
    <col min="7" max="7" width="9.83203125" bestFit="1" customWidth="1"/>
    <col min="8" max="8" width="14.25" bestFit="1" customWidth="1"/>
    <col min="9" max="9" width="18.83203125" bestFit="1" customWidth="1"/>
    <col min="10" max="10" width="16.9140625" bestFit="1" customWidth="1"/>
    <col min="11" max="12" width="17.1640625" bestFit="1" customWidth="1"/>
  </cols>
  <sheetData>
    <row r="2" spans="2:7" x14ac:dyDescent="0.45">
      <c r="B2" s="25" t="s">
        <v>5</v>
      </c>
      <c r="C2" t="s">
        <v>77</v>
      </c>
    </row>
    <row r="4" spans="2:7" x14ac:dyDescent="0.45">
      <c r="D4" s="25" t="s">
        <v>4</v>
      </c>
    </row>
    <row r="5" spans="2:7" x14ac:dyDescent="0.45">
      <c r="B5" s="25" t="s">
        <v>74</v>
      </c>
      <c r="C5" s="25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5">
      <c r="B6" t="s">
        <v>75</v>
      </c>
      <c r="D6" s="26"/>
      <c r="E6" s="26"/>
      <c r="F6" s="26"/>
      <c r="G6" s="26"/>
    </row>
    <row r="7" spans="2:7" x14ac:dyDescent="0.45">
      <c r="C7" t="s">
        <v>70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5">
      <c r="C8" t="s">
        <v>72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5">
      <c r="B9" t="s">
        <v>76</v>
      </c>
      <c r="D9" s="26"/>
      <c r="E9" s="26"/>
      <c r="F9" s="26"/>
      <c r="G9" s="26"/>
    </row>
    <row r="10" spans="2:7" x14ac:dyDescent="0.45">
      <c r="C10" t="s">
        <v>70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5">
      <c r="C11" t="s">
        <v>72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5">
      <c r="B12" t="s">
        <v>69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5">
      <c r="B13" t="s">
        <v>71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4" sqref="C4"/>
    </sheetView>
  </sheetViews>
  <sheetFormatPr defaultRowHeight="17" x14ac:dyDescent="0.45"/>
  <cols>
    <col min="1" max="1" width="1.83203125" customWidth="1"/>
    <col min="3" max="3" width="11.83203125" customWidth="1"/>
    <col min="6" max="6" width="11.33203125" bestFit="1" customWidth="1"/>
    <col min="7" max="7" width="12.33203125" bestFit="1" customWidth="1"/>
    <col min="9" max="9" width="13.5" bestFit="1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5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5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5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5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5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5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5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5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5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5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5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5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5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5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5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5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5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5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5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5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5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5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5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5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5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5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5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5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5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5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5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5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5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" x14ac:dyDescent="0.45"/>
  <cols>
    <col min="2" max="2" width="19.33203125" customWidth="1"/>
  </cols>
  <sheetData>
    <row r="2" spans="2:4" x14ac:dyDescent="0.45">
      <c r="B2" t="s">
        <v>60</v>
      </c>
    </row>
    <row r="3" spans="2:4" x14ac:dyDescent="0.45">
      <c r="D3" t="s">
        <v>61</v>
      </c>
    </row>
    <row r="4" spans="2:4" x14ac:dyDescent="0.45">
      <c r="B4" s="6" t="s">
        <v>62</v>
      </c>
      <c r="C4" s="6" t="s">
        <v>63</v>
      </c>
      <c r="D4" s="6" t="s">
        <v>64</v>
      </c>
    </row>
    <row r="5" spans="2:4" x14ac:dyDescent="0.45">
      <c r="B5" s="1" t="s">
        <v>16</v>
      </c>
      <c r="C5" s="3">
        <v>21000</v>
      </c>
      <c r="D5" s="3">
        <v>29000</v>
      </c>
    </row>
    <row r="6" spans="2:4" x14ac:dyDescent="0.45">
      <c r="B6" s="1" t="s">
        <v>24</v>
      </c>
      <c r="C6" s="3">
        <v>13000</v>
      </c>
      <c r="D6" s="3">
        <v>26000</v>
      </c>
    </row>
    <row r="7" spans="2:4" x14ac:dyDescent="0.45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N10" sqref="N10"/>
    </sheetView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5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4">
        <v>2.8000000000000001E-2</v>
      </c>
      <c r="I5" s="22">
        <v>250000</v>
      </c>
    </row>
    <row r="6" spans="2:9" x14ac:dyDescent="0.45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4">
        <v>3.5999999999999997E-2</v>
      </c>
      <c r="I6" s="22">
        <v>150000</v>
      </c>
    </row>
    <row r="7" spans="2:9" x14ac:dyDescent="0.45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4">
        <v>0.02</v>
      </c>
      <c r="I7" s="22">
        <v>120000</v>
      </c>
    </row>
    <row r="8" spans="2:9" x14ac:dyDescent="0.45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4">
        <v>2.8000000000000001E-2</v>
      </c>
      <c r="I8" s="22">
        <v>50000</v>
      </c>
    </row>
    <row r="9" spans="2:9" x14ac:dyDescent="0.45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4">
        <v>2.5000000000000001E-2</v>
      </c>
      <c r="I9" s="22">
        <v>250000</v>
      </c>
    </row>
    <row r="10" spans="2:9" x14ac:dyDescent="0.45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4">
        <v>0.02</v>
      </c>
      <c r="I10" s="22">
        <v>250000</v>
      </c>
    </row>
    <row r="11" spans="2:9" x14ac:dyDescent="0.45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4">
        <v>2.8000000000000001E-2</v>
      </c>
      <c r="I11" s="22">
        <v>210000</v>
      </c>
    </row>
    <row r="12" spans="2:9" x14ac:dyDescent="0.45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4">
        <v>2.8000000000000001E-2</v>
      </c>
      <c r="I12" s="22">
        <v>120000</v>
      </c>
    </row>
    <row r="13" spans="2:9" x14ac:dyDescent="0.45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4">
        <v>0.02</v>
      </c>
      <c r="I13" s="22">
        <v>100000</v>
      </c>
    </row>
    <row r="14" spans="2:9" x14ac:dyDescent="0.45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4">
        <v>2.9000000000000001E-2</v>
      </c>
      <c r="I14" s="22">
        <v>80000</v>
      </c>
    </row>
    <row r="15" spans="2:9" x14ac:dyDescent="0.45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4">
        <v>2.3E-2</v>
      </c>
      <c r="I15" s="22">
        <v>70000</v>
      </c>
    </row>
    <row r="16" spans="2:9" x14ac:dyDescent="0.45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4" t="s">
        <v>66</v>
      </c>
      <c r="I16" s="22">
        <v>50000</v>
      </c>
    </row>
    <row r="17" spans="2:9" x14ac:dyDescent="0.45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4">
        <v>3.3000000000000002E-2</v>
      </c>
      <c r="I17" s="22">
        <v>50000</v>
      </c>
    </row>
    <row r="18" spans="2:9" x14ac:dyDescent="0.45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4">
        <v>2.9000000000000001E-2</v>
      </c>
      <c r="I18" s="22">
        <v>150000</v>
      </c>
    </row>
    <row r="19" spans="2:9" x14ac:dyDescent="0.45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4">
        <v>2.8000000000000001E-2</v>
      </c>
      <c r="I19" s="22">
        <v>150000</v>
      </c>
    </row>
    <row r="20" spans="2:9" x14ac:dyDescent="0.45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4">
        <v>2.1999999999999999E-2</v>
      </c>
      <c r="I20" s="22">
        <v>120000</v>
      </c>
    </row>
    <row r="21" spans="2:9" x14ac:dyDescent="0.45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4">
        <v>0.03</v>
      </c>
      <c r="I21" s="22">
        <v>120000</v>
      </c>
    </row>
    <row r="22" spans="2:9" x14ac:dyDescent="0.45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4">
        <v>2.8000000000000001E-2</v>
      </c>
      <c r="I22" s="22">
        <v>100000</v>
      </c>
    </row>
    <row r="23" spans="2:9" x14ac:dyDescent="0.45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4">
        <v>0.02</v>
      </c>
      <c r="I23" s="22">
        <v>90000</v>
      </c>
    </row>
    <row r="24" spans="2:9" x14ac:dyDescent="0.45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4">
        <v>2.1000000000000001E-2</v>
      </c>
      <c r="I24" s="22">
        <v>80000</v>
      </c>
    </row>
    <row r="25" spans="2:9" x14ac:dyDescent="0.45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4">
        <v>0.02</v>
      </c>
      <c r="I25" s="22">
        <v>70000</v>
      </c>
    </row>
    <row r="26" spans="2:9" x14ac:dyDescent="0.45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4">
        <v>2.1000000000000001E-2</v>
      </c>
      <c r="I26" s="22">
        <v>10000</v>
      </c>
    </row>
    <row r="27" spans="2:9" x14ac:dyDescent="0.45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4">
        <v>0.03</v>
      </c>
      <c r="I27" s="22">
        <v>270000</v>
      </c>
    </row>
    <row r="28" spans="2:9" x14ac:dyDescent="0.45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4" t="s">
        <v>66</v>
      </c>
      <c r="I28" s="22">
        <v>150000</v>
      </c>
    </row>
    <row r="29" spans="2:9" x14ac:dyDescent="0.45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4">
        <v>0.02</v>
      </c>
      <c r="I29" s="22">
        <v>150000</v>
      </c>
    </row>
    <row r="30" spans="2:9" x14ac:dyDescent="0.45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4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" x14ac:dyDescent="0.45"/>
  <cols>
    <col min="1" max="1" width="4.08203125" customWidth="1"/>
    <col min="5" max="5" width="5.25" bestFit="1" customWidth="1"/>
    <col min="6" max="6" width="11.08203125" bestFit="1" customWidth="1"/>
    <col min="9" max="9" width="11.33203125" customWidth="1"/>
  </cols>
  <sheetData>
    <row r="2" spans="2:9" x14ac:dyDescent="0.45">
      <c r="B2" t="s">
        <v>0</v>
      </c>
    </row>
    <row r="3" spans="2:9" x14ac:dyDescent="0.45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5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5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5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5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5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5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5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5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5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5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5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5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5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5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5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5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5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5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5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5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5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5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5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5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5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5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146050</xdr:colOff>
                <xdr:row>0</xdr:row>
                <xdr:rowOff>76200</xdr:rowOff>
              </from>
              <to>
                <xdr:col>8</xdr:col>
                <xdr:colOff>762000</xdr:colOff>
                <xdr:row>1</xdr:row>
                <xdr:rowOff>146050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2024-11-08T11:57:31Z</dcterms:modified>
</cp:coreProperties>
</file>