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01회\"/>
    </mc:Choice>
  </mc:AlternateContent>
  <xr:revisionPtr revIDLastSave="0" documentId="13_ncr:1_{7384FF7E-E5D0-441A-9714-AE38E8404C9B}" xr6:coauthVersionLast="47" xr6:coauthVersionMax="47" xr10:uidLastSave="{00000000-0000-0000-0000-000000000000}"/>
  <bookViews>
    <workbookView xWindow="-108" yWindow="-108" windowWidth="23256" windowHeight="12456" firstSheet="2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1" i="3" l="1" a="1"/>
  <c r="F41" i="3" s="1"/>
  <c r="F42" i="3" a="1"/>
  <c r="F42" i="3" s="1"/>
  <c r="F40" i="3" a="1"/>
  <c r="F40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  <c r="L4" i="3" a="1"/>
  <c r="L12" i="3" a="1"/>
  <c r="L20" i="3" a="1"/>
  <c r="L28" i="3" a="1"/>
  <c r="L13" i="3" a="1"/>
  <c r="L29" i="3" a="1"/>
  <c r="L6" i="3" a="1"/>
  <c r="L22" i="3" a="1"/>
  <c r="L7" i="3" a="1"/>
  <c r="L15" i="3" a="1"/>
  <c r="L23" i="3" a="1"/>
  <c r="L31" i="3" a="1"/>
  <c r="L8" i="3" a="1"/>
  <c r="L16" i="3" a="1"/>
  <c r="L24" i="3" a="1"/>
  <c r="L32" i="3" a="1"/>
  <c r="L5" i="3" a="1"/>
  <c r="L21" i="3" a="1"/>
  <c r="L14" i="3" a="1"/>
  <c r="L30" i="3" a="1"/>
  <c r="L9" i="3" a="1"/>
  <c r="L17" i="3" a="1"/>
  <c r="L25" i="3" a="1"/>
  <c r="L33" i="3" a="1"/>
  <c r="L10" i="3" a="1"/>
  <c r="L18" i="3" a="1"/>
  <c r="L26" i="3" a="1"/>
  <c r="L34" i="3" a="1"/>
  <c r="L11" i="3" a="1"/>
  <c r="L19" i="3" a="1"/>
  <c r="L27" i="3" a="1"/>
  <c r="L35" i="3" a="1"/>
  <c r="L3" i="3" a="1"/>
  <c r="L35" i="3" l="1"/>
  <c r="L27" i="3"/>
  <c r="L19" i="3"/>
  <c r="L11" i="3"/>
  <c r="L34" i="3"/>
  <c r="L26" i="3"/>
  <c r="L18" i="3"/>
  <c r="L10" i="3"/>
  <c r="L33" i="3"/>
  <c r="L25" i="3"/>
  <c r="L17" i="3"/>
  <c r="L9" i="3"/>
  <c r="L30" i="3"/>
  <c r="L14" i="3"/>
  <c r="L21" i="3"/>
  <c r="L5" i="3"/>
  <c r="L32" i="3"/>
  <c r="L24" i="3"/>
  <c r="L16" i="3"/>
  <c r="L8" i="3"/>
  <c r="L31" i="3"/>
  <c r="L23" i="3"/>
  <c r="L15" i="3"/>
  <c r="L7" i="3"/>
  <c r="L22" i="3"/>
  <c r="L6" i="3"/>
  <c r="L29" i="3"/>
  <c r="L13" i="3"/>
  <c r="L28" i="3"/>
  <c r="L20" i="3"/>
  <c r="L12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9033245-9A00-46FA-8B78-DD88D9EFE284}" name="MS Access Database_Query" type="1" refreshedVersion="7" background="1">
    <dbPr connection="DSN=MS Access Database;DBQ=C:\길벗컴활1급기출\02 최신기출유형\01회\저축현황.accdb;DefaultDir=C:\길벗컴활1급기출\02 최신기출유형\01회;DriverId=25;FIL=MS Access;MaxBufferSize=2048;PageTimeout=5;" command="SELECT 가입자별저축.가입시간, 가입자별저축.상품종류, 가입자별저축.지점명, 가입자별저축.월불입액, 가입자별저축.연이율_x000d__x000a_FROM `C:\길벗컴활1급기출\02 최신기출유형\01회\저축현황.accdb`.가입자별저축 가입자별저축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<sst xmlns="http://schemas.openxmlformats.org/spreadsheetml/2006/main" count="953" uniqueCount="78">
  <si>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</si>
  <si>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</si>
  <si>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</si>
  <si>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</si>
  <si>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</si>
  <si>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</si>
  <si>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</si>
  <si>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</si>
  <si>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</si>
  <si>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</si>
  <si>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</si>
  <si>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</si>
  <si>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</si>
  <si>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</si>
  <si>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</si>
  <si>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</si>
  <si>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</si>
  <si>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</si>
  <si>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</si>
  <si>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</si>
  <si>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</si>
  <si>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</si>
  <si>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</si>
  <si>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</si>
  <si>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</si>
  <si>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</si>
  <si>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</si>
  <si>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</si>
  <si>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</si>
  <si>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</si>
  <si>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</si>
  <si>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</si>
  <si>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</si>
  <si>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</si>
  <si>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</si>
  <si>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</si>
  <si>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</si>
  <si>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</si>
  <si>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</si>
  <si>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</si>
  <si>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</si>
  <si>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</si>
  <si>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</si>
  <si>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</si>
  <si>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</si>
  <si>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</si>
  <si>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</si>
  <si>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</si>
  <si>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</si>
  <si>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</si>
  <si>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</si>
  <si>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</si>
  <si>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</si>
  <si>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</si>
  <si>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</si>
  <si>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</si>
  <si>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</si>
  <si>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</si>
  <si>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</si>
  <si>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</si>
  <si>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</si>
  <si>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</si>
  <si>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</si>
  <si>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</si>
  <si>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</si>
  <si>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</si>
  <si>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</si>
  <si>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</si>
  <si>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</si>
  <si>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값</t>
  </si>
  <si>
    <t>가입시간2</t>
  </si>
  <si>
    <t>오전</t>
  </si>
  <si>
    <t>오후</t>
  </si>
  <si>
    <t>전체 평균 : 월불입액</t>
  </si>
  <si>
    <t>평균 : 월불입액</t>
  </si>
  <si>
    <t>전체 평균 : 연이율</t>
  </si>
  <si>
    <t>평균 : 연이율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</si>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</sst>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4D1-4DAC-83B5-E743CA58248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MSUNG Galaxy" refreshedDate="45516.629603587964" backgroundQuery="1" createdVersion="7" refreshedVersion="7" minRefreshableVersion="3" recordCount="33" xr:uid="{B98BB59D-4938-4464-9B7B-7BF96719D589}">
  <cacheSource type="external" connectionId="1"/>
  <cacheFields count="6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FE43787-B45D-44F1-98B9-D82070A441DD}" name="피벗 테이블1" cacheId="0" dataOnRows="1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2"/>
        <item h="1" x="3"/>
        <item x="1"/>
        <item h="1" x="0"/>
        <item t="default"/>
      </items>
    </pivotField>
    <pivotField dataField="1" compact="0" showAll="0"/>
    <pivotField dataField="1"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5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5" baseItem="1" numFmtId="41"/>
    <dataField name="평균 : 연이율" fld="4" subtotal="average" baseField="5" baseItem="1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workbookViewId="0">
      <selection activeCell="L8" sqref="L8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OR(AND(LEFT(D3,2)="청약",B3="여"),AND(E3="여의도",F3&gt;=150000))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AND(MOD(MONTH($C3),2)=1,$C3&gt;=DATE(2019,1,1))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workbookViewId="0"/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opLeftCell="A29" workbookViewId="0">
      <selection activeCell="D45" sqref="D45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9" max="9" width="10.2968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INDEX($B$40:$E$42,MATCH(D3,$A$40:$A$42,0),MATCH(YEAR(C3),$B$38:$E$38,1))</f>
        <v>0.02</v>
      </c>
      <c r="J3" s="7">
        <f>ROUNDUP(FV(I3/12,G3,-F3,0,IF(H3="월말",0,1)),-3)</f>
        <v>15927000</v>
      </c>
      <c r="K3" s="1" t="str">
        <f ca="1">TEXT(QUOTIENT(_xlfn.DAYS(TODAY(),C3),30),"00개월")</f>
        <v>57개월</v>
      </c>
      <c r="L3" s="1" t="str" cm="1">
        <f t="array" ref="L3"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INDEX($B$40:$E$42,MATCH(D4,$A$40:$A$42,0),MATCH(YEAR(C4),$B$38:$E$38,1))</f>
        <v>2.1999999999999999E-2</v>
      </c>
      <c r="J4" s="7">
        <f t="shared" ref="J4:J35" si="1">ROUNDUP(FV(I4/12,G4,-F4,0,IF(H4="월말",0,1)),-3)</f>
        <v>33584000</v>
      </c>
      <c r="K4" s="1" t="str">
        <f t="shared" ref="K4:K35" ca="1" si="2">TEXT(QUOTIENT(_xlfn.DAYS(TODAY(),C4),30),"00개월")</f>
        <v>93개월</v>
      </c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 t="str">
        <f t="shared" ca="1" si="2"/>
        <v>64개월</v>
      </c>
      <c r="L5" s="1" t="str" cm="1">
        <f t="array" ref="L5">fn비고(E5,F5)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 t="str">
        <f t="shared" ca="1" si="2"/>
        <v>59개월</v>
      </c>
      <c r="L6" s="1" t="str" cm="1">
        <f t="array" ref="L6">fn비고(E6,F6)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 t="str">
        <f t="shared" ca="1" si="2"/>
        <v>68개월</v>
      </c>
      <c r="L7" s="1" t="str" cm="1">
        <f t="array" ref="L7">fn비고(E7,F7)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 t="str">
        <f t="shared" ca="1" si="2"/>
        <v>54개월</v>
      </c>
      <c r="L8" s="1" t="str" cm="1">
        <f t="array" ref="L8">fn비고(E8,F8)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 t="str">
        <f t="shared" ca="1" si="2"/>
        <v>76개월</v>
      </c>
      <c r="L9" s="1" t="str" cm="1">
        <f t="array" ref="L9">fn비고(E9,F9)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 t="str">
        <f t="shared" ca="1" si="2"/>
        <v>56개월</v>
      </c>
      <c r="L10" s="1" t="str" cm="1">
        <f t="array" ref="L10">fn비고(E10,F10)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 t="str">
        <f t="shared" ca="1" si="2"/>
        <v>98개월</v>
      </c>
      <c r="L11" s="1" t="str" cm="1">
        <f t="array" ref="L11">fn비고(E11,F11)</f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 t="str">
        <f t="shared" ca="1" si="2"/>
        <v>65개월</v>
      </c>
      <c r="L12" s="1" t="str" cm="1">
        <f t="array" ref="L12">fn비고(E12,F12)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 t="str">
        <f t="shared" ca="1" si="2"/>
        <v>56개월</v>
      </c>
      <c r="L13" s="1" t="str" cm="1">
        <f t="array" ref="L13">fn비고(E13,F13)</f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 t="str">
        <f t="shared" ca="1" si="2"/>
        <v>45개월</v>
      </c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 t="str">
        <f t="shared" ca="1" si="2"/>
        <v>93개월</v>
      </c>
      <c r="L15" s="1" t="str" cm="1">
        <f t="array" ref="L15">fn비고(E15,F15)</f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 t="str">
        <f t="shared" ca="1" si="2"/>
        <v>44개월</v>
      </c>
      <c r="L16" s="1" t="str" cm="1">
        <f t="array" ref="L16">fn비고(E16,F16)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 t="str">
        <f t="shared" ca="1" si="2"/>
        <v>85개월</v>
      </c>
      <c r="L17" s="1" t="str" cm="1">
        <f t="array" ref="L17">fn비고(E17,F17)</f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 t="str">
        <f t="shared" ca="1" si="2"/>
        <v>49개월</v>
      </c>
      <c r="L18" s="1" t="str" cm="1">
        <f t="array" ref="L18">fn비고(E18,F18)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 t="str">
        <f t="shared" ca="1" si="2"/>
        <v>46개월</v>
      </c>
      <c r="L19" s="1" t="str" cm="1">
        <f t="array" ref="L19">fn비고(E19,F19)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 t="str">
        <f t="shared" ca="1" si="2"/>
        <v>51개월</v>
      </c>
      <c r="L20" s="1" t="str" cm="1">
        <f t="array" ref="L20">fn비고(E20,F20)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 t="str">
        <f t="shared" ca="1" si="2"/>
        <v>71개월</v>
      </c>
      <c r="L21" s="1" t="str" cm="1">
        <f t="array" ref="L21">fn비고(E21,F21)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 t="str">
        <f t="shared" ca="1" si="2"/>
        <v>58개월</v>
      </c>
      <c r="L22" s="1" t="str" cm="1">
        <f t="array" ref="L22">fn비고(E22,F22)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 t="str">
        <f t="shared" ca="1" si="2"/>
        <v>48개월</v>
      </c>
      <c r="L23" s="1" t="str" cm="1">
        <f t="array" ref="L23">fn비고(E23,F23)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 t="str">
        <f t="shared" ca="1" si="2"/>
        <v>72개월</v>
      </c>
      <c r="L24" s="1" t="str" cm="1">
        <f t="array" ref="L24">fn비고(E24,F24)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 t="str">
        <f t="shared" ca="1" si="2"/>
        <v>57개월</v>
      </c>
      <c r="L25" s="1" t="str" cm="1">
        <f t="array" ref="L25">fn비고(E25,F25)</f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 t="str">
        <f t="shared" ca="1" si="2"/>
        <v>64개월</v>
      </c>
      <c r="L26" s="1" t="str" cm="1">
        <f t="array" ref="L26">fn비고(E26,F26)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 t="str">
        <f t="shared" ca="1" si="2"/>
        <v>93개월</v>
      </c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 t="str">
        <f t="shared" ca="1" si="2"/>
        <v>56개월</v>
      </c>
      <c r="L28" s="1" t="str" cm="1">
        <f t="array" ref="L28">fn비고(E28,F28)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 t="str">
        <f t="shared" ca="1" si="2"/>
        <v>54개월</v>
      </c>
      <c r="L29" s="1" t="str" cm="1">
        <f t="array" ref="L29">fn비고(E29,F29)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 t="str">
        <f t="shared" ca="1" si="2"/>
        <v>48개월</v>
      </c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 t="str">
        <f t="shared" ca="1" si="2"/>
        <v>56개월</v>
      </c>
      <c r="L31" s="1" t="str" cm="1">
        <f t="array" ref="L31">fn비고(E31,F31)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 t="str">
        <f t="shared" ca="1" si="2"/>
        <v>79개월</v>
      </c>
      <c r="L32" s="1" t="str" cm="1">
        <f t="array" ref="L32">fn비고(E32,F32)</f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 t="str">
        <f t="shared" ca="1" si="2"/>
        <v>104개월</v>
      </c>
      <c r="L33" s="1" t="str" cm="1">
        <f t="array" ref="L33">fn비고(E33,F33)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 t="str">
        <f t="shared" ca="1" si="2"/>
        <v>62개월</v>
      </c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 t="str">
        <f t="shared" ca="1" si="2"/>
        <v>48개월</v>
      </c>
      <c r="L35" s="1" t="str" cm="1">
        <f t="array" ref="L35">fn비고(E35,F35)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AVERAGE(IF(($D$3:$D$35=A40)*($F$3:$F$35&lt;&gt;MAX(($D$3:$D$35=A40)*$F$3:$F$35)),$F$3:$F$35))</f>
        <v>109000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AVERAGE(IF(($D$3:$D$35=A41)*($F$3:$F$35&lt;&gt;MAX(($D$3:$D$35=A41)*$F$3:$F$35)),$F$3:$F$35))</f>
        <v>71000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AVERAGE(IF(($D$3:$D$35=A42)*($F$3:$F$35&lt;&gt;MAX(($D$3:$D$35=A42)*$F$3:$F$35)),$F$3:$F$35))</f>
        <v>130555.55555555556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G12" sqref="G12"/>
    </sheetView>
  </sheetViews>
  <sheetFormatPr defaultRowHeight="17.399999999999999" x14ac:dyDescent="0.4"/>
  <cols>
    <col min="2" max="2" width="18.796875" bestFit="1" customWidth="1"/>
    <col min="3" max="3" width="14.09765625" bestFit="1" customWidth="1"/>
    <col min="4" max="6" width="10.59765625" bestFit="1" customWidth="1"/>
    <col min="7" max="7" width="9.296875" bestFit="1" customWidth="1"/>
    <col min="8" max="8" width="14.19921875" bestFit="1" customWidth="1"/>
    <col min="9" max="9" width="18.796875" bestFit="1" customWidth="1"/>
    <col min="10" max="11" width="16.8984375" bestFit="1" customWidth="1"/>
  </cols>
  <sheetData>
    <row r="2" spans="2:7" x14ac:dyDescent="0.4">
      <c r="B2" s="24" t="s">
        <v>5</v>
      </c>
      <c r="C2" t="s">
        <v>77</v>
      </c>
    </row>
    <row r="4" spans="2:7" x14ac:dyDescent="0.4">
      <c r="D4" s="24" t="s">
        <v>4</v>
      </c>
    </row>
    <row r="5" spans="2:7" x14ac:dyDescent="0.4">
      <c r="B5" s="24" t="s">
        <v>70</v>
      </c>
      <c r="C5" s="24" t="s">
        <v>69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71</v>
      </c>
      <c r="D6" s="25"/>
      <c r="E6" s="25"/>
      <c r="F6" s="25"/>
      <c r="G6" s="25"/>
    </row>
    <row r="7" spans="2:7" x14ac:dyDescent="0.4">
      <c r="C7" t="s">
        <v>74</v>
      </c>
      <c r="D7" s="25">
        <v>143750</v>
      </c>
      <c r="E7" s="25">
        <v>83333.333333333328</v>
      </c>
      <c r="F7" s="25">
        <v>142500</v>
      </c>
      <c r="G7" s="25">
        <v>126818.18181818182</v>
      </c>
    </row>
    <row r="8" spans="2:7" x14ac:dyDescent="0.4">
      <c r="C8" t="s">
        <v>76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2.518181818181818E-2</v>
      </c>
    </row>
    <row r="9" spans="2:7" x14ac:dyDescent="0.4">
      <c r="B9" t="s">
        <v>72</v>
      </c>
      <c r="D9" s="25"/>
      <c r="E9" s="25"/>
      <c r="F9" s="25"/>
      <c r="G9" s="25"/>
    </row>
    <row r="10" spans="2:7" x14ac:dyDescent="0.4">
      <c r="C10" t="s">
        <v>74</v>
      </c>
      <c r="D10" s="25"/>
      <c r="E10" s="25">
        <v>110000</v>
      </c>
      <c r="F10" s="25">
        <v>166666.66666666666</v>
      </c>
      <c r="G10" s="25">
        <v>138333.33333333334</v>
      </c>
    </row>
    <row r="11" spans="2:7" x14ac:dyDescent="0.4">
      <c r="C11" t="s">
        <v>76</v>
      </c>
      <c r="D11" s="26"/>
      <c r="E11" s="26">
        <v>2.8000000000000001E-2</v>
      </c>
      <c r="F11" s="26">
        <v>0.02</v>
      </c>
      <c r="G11" s="26">
        <v>2.4000000000000004E-2</v>
      </c>
    </row>
    <row r="12" spans="2:7" x14ac:dyDescent="0.4">
      <c r="B12" t="s">
        <v>73</v>
      </c>
      <c r="D12" s="25">
        <v>143750</v>
      </c>
      <c r="E12" s="25">
        <v>96666.666666666672</v>
      </c>
      <c r="F12" s="25">
        <v>152857.14285714287</v>
      </c>
      <c r="G12" s="25">
        <v>130882.35294117648</v>
      </c>
    </row>
    <row r="13" spans="2:7" x14ac:dyDescent="0.4">
      <c r="B13" t="s">
        <v>75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E9" sqref="E9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topLeftCell="A4" workbookViewId="0">
      <selection activeCell="I16" sqref="I16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J19" sqref="J19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7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7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7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7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7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7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7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7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7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7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7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7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7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7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7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7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7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7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7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7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7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7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7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7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7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7">
        <v>2.3E-2</v>
      </c>
      <c r="I30" s="22">
        <v>120000</v>
      </c>
    </row>
  </sheetData>
  <phoneticPr fontId="1" type="noConversion"/>
  <conditionalFormatting sqref="I5:I30">
    <cfRule type="iconSet" priority="2">
      <iconSet iconSet="4RedToBlack">
        <cfvo type="percent" val="0"/>
        <cfvo type="num" val="100000"/>
        <cfvo type="num" val="150000"/>
        <cfvo type="num" val="200000"/>
      </iconSet>
    </cfRule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tabSelected="1" workbookViewId="0">
      <selection activeCell="J9" sqref="J9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821042217843</cp:lastModifiedBy>
  <dcterms:created xsi:type="dcterms:W3CDTF">2023-08-09T00:13:15Z</dcterms:created>
  <dcterms:modified xsi:type="dcterms:W3CDTF">2024-08-12T06:43:36Z</dcterms:modified>
</cp:coreProperties>
</file>