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emf" ContentType="image/x-emf"/>
  <Default Extension="jpeg" ContentType="image/jpeg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ms-excel.sheet.macroEnabled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pivotCache/pivotCacheDefinition1.xml" ContentType="application/vnd.openxmlformats-officedocument.spreadsheetml.pivotCacheDefinition+xml"/>
  <Override PartName="/xl/pivotCache/pivotCacheRecords1.xml" ContentType="application/vnd.openxmlformats-officedocument.spreadsheetml.pivotCacheRecords+xml"/>
  <Override PartName="/xl/theme/theme1.xml" ContentType="application/vnd.openxmlformats-officedocument.theme+xml"/>
  <Override PartName="/xl/connections.xml" ContentType="application/vnd.openxmlformats-officedocument.spreadsheetml.connections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pivotTables/pivotTable1.xml" ContentType="application/vnd.openxmlformats-officedocument.spreadsheetml.pivotTable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drawings/drawing2.xml" ContentType="application/vnd.openxmlformats-officedocument.drawing+xml"/>
  <Override PartName="/xl/ctrlProps/ctrlProp1.xml" ContentType="application/vnd.ms-excel.controlproperties+xml"/>
  <Override PartName="/xl/ctrlProps/ctrlProp2.xml" ContentType="application/vnd.ms-excel.controlproperties+xml"/>
  <Override PartName="/xl/drawings/drawing3.xml" ContentType="application/vnd.openxmlformats-officedocument.drawing+xml"/>
  <Override PartName="/xl/activeX/activeX1.xml" ContentType="application/vnd.ms-office.activeX+xml"/>
  <Override PartName="/xl/activeX/activeX1.bin" ContentType="application/vnd.ms-office.activeX"/>
  <Override PartName="/xl/calcChain.xml" ContentType="application/vnd.openxmlformats-officedocument.spreadsheetml.calcChain+xml"/>
  <Override PartName="/xl/vbaProject.bin" ContentType="application/vnd.ms-office.vbaProject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7726" codeName="{1BF75E64-36B4-4512-B9E4-3ED0869CA821}"/>
  <workbookPr codeName="현재_통합_문서" defaultThemeVersion="166925"/>
  <mc:AlternateContent xmlns:mc="http://schemas.openxmlformats.org/markup-compatibility/2006">
    <mc:Choice Requires="x15">
      <x15ac:absPath xmlns:x15ac="http://schemas.microsoft.com/office/spreadsheetml/2010/11/ac" url="C:\길벗컴활1급기출\02 최신기출유형\01회\"/>
    </mc:Choice>
  </mc:AlternateContent>
  <xr:revisionPtr revIDLastSave="0" documentId="13_ncr:1_{CBDE9268-E1DD-45FB-A9DC-5DFB7761D21D}" xr6:coauthVersionLast="47" xr6:coauthVersionMax="47" xr10:uidLastSave="{00000000-0000-0000-0000-000000000000}"/>
  <bookViews>
    <workbookView xWindow="-108" yWindow="-108" windowWidth="23256" windowHeight="12576" firstSheet="2" activeTab="2" xr2:uid="{812066B2-97CF-4D81-BA16-AB7A7A7E7780}"/>
  </bookViews>
  <sheets>
    <sheet name="기본작업-1" sheetId="1" r:id="rId1"/>
    <sheet name="기본작업-2" sheetId="2" r:id="rId2"/>
    <sheet name="계산작업" sheetId="3" r:id="rId3"/>
    <sheet name="분석작업-1" sheetId="4" r:id="rId4"/>
    <sheet name="분석작업-2" sheetId="5" r:id="rId5"/>
    <sheet name="기타작업-1" sheetId="6" r:id="rId6"/>
    <sheet name="기타작업-2" sheetId="7" r:id="rId7"/>
    <sheet name="기타작업-3" sheetId="8" r:id="rId8"/>
  </sheets>
  <functionGroups builtInGroupCount="19"/>
  <definedNames>
    <definedName name="_xlnm._FilterDatabase" localSheetId="0" hidden="1">'기본작업-1'!$A$2:$I$25</definedName>
    <definedName name="_xlnm._FilterDatabase" localSheetId="4" hidden="1">'분석작업-2'!$B$4:$I$37</definedName>
    <definedName name="_xlnm.Criteria" localSheetId="0">'기본작업-1'!$A$27:$A$28</definedName>
    <definedName name="_xlnm.Extract" localSheetId="0">'기본작업-1'!$A$30:$I$30</definedName>
    <definedName name="_xlnm.Print_Area" localSheetId="1">'기본작업-2'!$A$28:$I$38</definedName>
  </definedNames>
  <calcPr calcId="191029"/>
  <pivotCaches>
    <pivotCache cacheId="0" r:id="rId9"/>
  </pivotCaches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K3" i="3" l="1"/>
  <c r="F41" i="3" a="1"/>
  <c r="F41" i="3" s="1"/>
  <c r="F42" i="3" a="1"/>
  <c r="F42" i="3"/>
  <c r="F40" i="3" a="1"/>
  <c r="F40" i="3" s="1"/>
  <c r="K4" i="3"/>
  <c r="K5" i="3"/>
  <c r="K6" i="3"/>
  <c r="K7" i="3"/>
  <c r="K8" i="3"/>
  <c r="K9" i="3"/>
  <c r="K10" i="3"/>
  <c r="K11" i="3"/>
  <c r="K12" i="3"/>
  <c r="K13" i="3"/>
  <c r="K14" i="3"/>
  <c r="K15" i="3"/>
  <c r="K16" i="3"/>
  <c r="K17" i="3"/>
  <c r="K18" i="3"/>
  <c r="K19" i="3"/>
  <c r="K20" i="3"/>
  <c r="K21" i="3"/>
  <c r="K22" i="3"/>
  <c r="K23" i="3"/>
  <c r="K24" i="3"/>
  <c r="K25" i="3"/>
  <c r="K26" i="3"/>
  <c r="K27" i="3"/>
  <c r="K28" i="3"/>
  <c r="K29" i="3"/>
  <c r="K30" i="3"/>
  <c r="K31" i="3"/>
  <c r="K32" i="3"/>
  <c r="K33" i="3"/>
  <c r="K34" i="3"/>
  <c r="K35" i="3"/>
  <c r="J4" i="3"/>
  <c r="J5" i="3"/>
  <c r="J6" i="3"/>
  <c r="J7" i="3"/>
  <c r="J8" i="3"/>
  <c r="J9" i="3"/>
  <c r="J10" i="3"/>
  <c r="J11" i="3"/>
  <c r="J12" i="3"/>
  <c r="J13" i="3"/>
  <c r="J14" i="3"/>
  <c r="J15" i="3"/>
  <c r="J16" i="3"/>
  <c r="J17" i="3"/>
  <c r="J18" i="3"/>
  <c r="J19" i="3"/>
  <c r="J20" i="3"/>
  <c r="J21" i="3"/>
  <c r="J22" i="3"/>
  <c r="J23" i="3"/>
  <c r="J24" i="3"/>
  <c r="J25" i="3"/>
  <c r="J26" i="3"/>
  <c r="J27" i="3"/>
  <c r="J28" i="3"/>
  <c r="J29" i="3"/>
  <c r="J30" i="3"/>
  <c r="J31" i="3"/>
  <c r="J32" i="3"/>
  <c r="J33" i="3"/>
  <c r="J34" i="3"/>
  <c r="J35" i="3"/>
  <c r="J3" i="3"/>
  <c r="I4" i="3"/>
  <c r="I5" i="3"/>
  <c r="I6" i="3"/>
  <c r="I7" i="3"/>
  <c r="I8" i="3"/>
  <c r="I9" i="3"/>
  <c r="I10" i="3"/>
  <c r="I11" i="3"/>
  <c r="I12" i="3"/>
  <c r="I13" i="3"/>
  <c r="I14" i="3"/>
  <c r="I15" i="3"/>
  <c r="I16" i="3"/>
  <c r="I17" i="3"/>
  <c r="I18" i="3"/>
  <c r="I19" i="3"/>
  <c r="I20" i="3"/>
  <c r="I21" i="3"/>
  <c r="I22" i="3"/>
  <c r="I23" i="3"/>
  <c r="I24" i="3"/>
  <c r="I25" i="3"/>
  <c r="I26" i="3"/>
  <c r="I27" i="3"/>
  <c r="I28" i="3"/>
  <c r="I29" i="3"/>
  <c r="I30" i="3"/>
  <c r="I31" i="3"/>
  <c r="I32" i="3"/>
  <c r="I33" i="3"/>
  <c r="I34" i="3"/>
  <c r="I35" i="3"/>
  <c r="I3" i="3"/>
  <c r="A28" i="1"/>
  <c r="L4" i="3" a="1"/>
  <c r="L6" i="3" a="1"/>
  <c r="L8" i="3" a="1"/>
  <c r="L10" i="3" a="1"/>
  <c r="L12" i="3" a="1"/>
  <c r="L14" i="3" a="1"/>
  <c r="L16" i="3" a="1"/>
  <c r="L18" i="3" a="1"/>
  <c r="L20" i="3" a="1"/>
  <c r="L22" i="3" a="1"/>
  <c r="L24" i="3" a="1"/>
  <c r="L26" i="3" a="1"/>
  <c r="L28" i="3" a="1"/>
  <c r="L30" i="3" a="1"/>
  <c r="L32" i="3" a="1"/>
  <c r="L34" i="3" a="1"/>
  <c r="L5" i="3" a="1"/>
  <c r="L7" i="3" a="1"/>
  <c r="L9" i="3" a="1"/>
  <c r="L11" i="3" a="1"/>
  <c r="L13" i="3" a="1"/>
  <c r="L15" i="3" a="1"/>
  <c r="L17" i="3" a="1"/>
  <c r="L19" i="3" a="1"/>
  <c r="L21" i="3" a="1"/>
  <c r="L23" i="3" a="1"/>
  <c r="L25" i="3" a="1"/>
  <c r="L27" i="3" a="1"/>
  <c r="L29" i="3" a="1"/>
  <c r="L31" i="3" a="1"/>
  <c r="L33" i="3" a="1"/>
  <c r="L35" i="3" a="1"/>
  <c r="L3" i="3" a="1"/>
  <c r="L35" i="3" l="1"/>
  <c r="L33" i="3"/>
  <c r="L31" i="3"/>
  <c r="L29" i="3"/>
  <c r="L27" i="3"/>
  <c r="L25" i="3"/>
  <c r="L23" i="3"/>
  <c r="L21" i="3"/>
  <c r="L19" i="3"/>
  <c r="L17" i="3"/>
  <c r="L15" i="3"/>
  <c r="L13" i="3"/>
  <c r="L11" i="3"/>
  <c r="L9" i="3"/>
  <c r="L7" i="3"/>
  <c r="L5" i="3"/>
  <c r="L34" i="3"/>
  <c r="L32" i="3"/>
  <c r="L30" i="3"/>
  <c r="L28" i="3"/>
  <c r="L26" i="3"/>
  <c r="L24" i="3"/>
  <c r="L22" i="3"/>
  <c r="L20" i="3"/>
  <c r="L18" i="3"/>
  <c r="L16" i="3"/>
  <c r="L14" i="3"/>
  <c r="L12" i="3"/>
  <c r="L10" i="3"/>
  <c r="L8" i="3"/>
  <c r="L6" i="3"/>
  <c r="L4" i="3"/>
  <c r="L3" i="3"/>
</calcChain>
</file>

<file path=xl/connections.xml><?xml version="1.0" encoding="utf-8"?>
<connections xmlns="http://schemas.openxmlformats.org/spreadsheetml/2006/main" xmlns:mc="http://schemas.openxmlformats.org/markup-compatibility/2006" xmlns:xr16="http://schemas.microsoft.com/office/spreadsheetml/2017/revision16" mc:Ignorable="xr16">
  <connection id="1" xr16:uid="{E85C9373-E2C8-4ABC-8C40-F7719B57A33A}" sourceFile="C:\길벗컴활1급기출\02 최신기출유형\01회\저축현황.accdb" keepAlive="1" name="저축현황" type="5" refreshedVersion="8" background="1">
    <dbPr connection="Provider=Microsoft.ACE.OLEDB.12.0;User ID=Admin;Data Source=C:\길벗컴활1급기출\02 최신기출유형\01회\저축현황.accdb;Mode=Share Deny Write;Extended Properties=&quot;&quot;;Jet OLEDB:System database=&quot;&quot;;Jet OLEDB:Registry Path=&quot;&quot;;Jet OLEDB:Engine Type=6;Jet OLEDB:Database Locking Mode=0;Jet OLEDB:Global Partial Bulk Ops=2;Jet OLEDB:Global Bulk Transactions=1;Jet OLEDB:New Database Password=&quot;&quot;;Jet OLEDB:Create System Database=False;Jet OLEDB:Encrypt Database=False;Jet OLEDB:Don't Copy Locale on Compact=False;Jet OLEDB:Compact Without Replica Repair=False;Jet OLEDB:SFP=False;Jet OLEDB:Support Complex Data=False;Jet OLEDB:Bypass UserInfo Validation=False;Jet OLEDB:Limited DB Caching=False;Jet OLEDB:Bypass ChoiceField Validation=False" command="가입자별저축" commandType="3"/>
  </connection>
</connections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<sst xmlns="http://schemas.openxmlformats.org/spreadsheetml/2006/main" count="981" uniqueCount="76">
  <si>
    <t>[표1]</t>
  </si>
  <si>
    <t>가입자명</t>
  </si>
  <si>
    <t>성별</t>
  </si>
  <si>
    <t>가입년월일</t>
  </si>
  <si>
    <t>상품종류</t>
  </si>
  <si>
    <t>지점명</t>
  </si>
  <si>
    <t>월불입액</t>
  </si>
  <si>
    <t>납입시점</t>
  </si>
  <si>
    <t>연이율</t>
  </si>
  <si>
    <t>만기금액</t>
  </si>
  <si>
    <t>송민규</t>
  </si>
  <si>
    <t>남</t>
  </si>
  <si>
    <t>청약예금</t>
  </si>
  <si>
    <t>명동</t>
  </si>
  <si>
    <t>월초</t>
  </si>
  <si>
    <t>김선재</t>
  </si>
  <si>
    <t>정기적금</t>
  </si>
  <si>
    <t>강남</t>
  </si>
  <si>
    <t>월말</t>
  </si>
  <si>
    <t>이가영</t>
  </si>
  <si>
    <t>여</t>
  </si>
  <si>
    <t>여의도</t>
  </si>
  <si>
    <t>민태희</t>
  </si>
  <si>
    <t>김은창</t>
  </si>
  <si>
    <t>청약저축</t>
  </si>
  <si>
    <t>전호식</t>
  </si>
  <si>
    <t>오현주</t>
  </si>
  <si>
    <t>조애라</t>
  </si>
  <si>
    <t>합정</t>
  </si>
  <si>
    <t>최규현</t>
  </si>
  <si>
    <t>장진구</t>
  </si>
  <si>
    <t>김우석</t>
  </si>
  <si>
    <t>진혜영</t>
  </si>
  <si>
    <t>이윤희</t>
  </si>
  <si>
    <t>정석현</t>
  </si>
  <si>
    <t>함성민</t>
  </si>
  <si>
    <t>선주대</t>
  </si>
  <si>
    <t>우연희</t>
  </si>
  <si>
    <t>문태진</t>
  </si>
  <si>
    <t>이현애</t>
  </si>
  <si>
    <t>김희아</t>
  </si>
  <si>
    <t>조남수</t>
  </si>
  <si>
    <t>원준연</t>
  </si>
  <si>
    <t>정만호</t>
  </si>
  <si>
    <t>[표2]</t>
  </si>
  <si>
    <t>최준태</t>
  </si>
  <si>
    <t>박철진</t>
  </si>
  <si>
    <t>김성진</t>
  </si>
  <si>
    <t>장재현</t>
  </si>
  <si>
    <t>이재현</t>
  </si>
  <si>
    <t>이현정</t>
  </si>
  <si>
    <t>김상태</t>
  </si>
  <si>
    <t>박경희</t>
  </si>
  <si>
    <t>이선호</t>
  </si>
  <si>
    <t>김주석</t>
  </si>
  <si>
    <t>계약기간(월)</t>
  </si>
  <si>
    <t>총납입개월수</t>
  </si>
  <si>
    <t>비고</t>
  </si>
  <si>
    <t>[표2] 연이율</t>
  </si>
  <si>
    <t>평균</t>
  </si>
  <si>
    <t>저축현황</t>
  </si>
  <si>
    <t>(단위:천원)</t>
  </si>
  <si>
    <t>연도</t>
  </si>
  <si>
    <t>상반기</t>
  </si>
  <si>
    <t>하반기</t>
  </si>
  <si>
    <t>가입일</t>
  </si>
  <si>
    <t>무이자</t>
  </si>
  <si>
    <t>조건</t>
    <phoneticPr fontId="1" type="noConversion"/>
  </si>
  <si>
    <t>총합계</t>
  </si>
  <si>
    <t>전체 평균 : 월불입액</t>
  </si>
  <si>
    <t>평균 : 월불입액</t>
  </si>
  <si>
    <t>전체 평균 : 연이율</t>
  </si>
  <si>
    <t>평균 : 연이율</t>
  </si>
  <si>
    <t>가입시간</t>
  </si>
  <si>
    <t>값</t>
  </si>
  <si>
    <t>(다중 항목)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</si>
</sst>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7">
    <numFmt numFmtId="42" formatCode="_-&quot;₩&quot;* #,##0_-;\-&quot;₩&quot;* #,##0_-;_-&quot;₩&quot;* &quot;-&quot;_-;_-@_-"/>
    <numFmt numFmtId="41" formatCode="_-* #,##0_-;\-* #,##0_-;_-* &quot;-&quot;_-;_-@_-"/>
    <numFmt numFmtId="176" formatCode="0.0%"/>
    <numFmt numFmtId="177" formatCode="&quot;₩&quot;#,##0"/>
    <numFmt numFmtId="178" formatCode="General&quot;년 이상&quot;"/>
    <numFmt numFmtId="179" formatCode="General&quot;년 미만&quot;"/>
    <numFmt numFmtId="180" formatCode="[Red][&gt;=0.03]&quot;★&quot;0.0%;[Blue][&gt;=0.025]&quot;☆&quot;0.0%;0.0%;&quot;※&quot;"/>
  </numFmts>
  <fonts count="4" x14ac:knownFonts="1">
    <font>
      <sz val="11"/>
      <color theme="1"/>
      <name val="맑은 고딕"/>
      <family val="2"/>
      <charset val="129"/>
      <scheme val="minor"/>
    </font>
    <font>
      <sz val="8"/>
      <name val="맑은 고딕"/>
      <family val="2"/>
      <charset val="129"/>
      <scheme val="minor"/>
    </font>
    <font>
      <sz val="11"/>
      <color theme="1"/>
      <name val="맑은 고딕"/>
      <family val="2"/>
      <charset val="129"/>
      <scheme val="minor"/>
    </font>
    <font>
      <sz val="11"/>
      <color rgb="FF000000"/>
      <name val="맑은 고딕"/>
      <family val="3"/>
      <charset val="129"/>
    </font>
  </fonts>
  <fills count="5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  <fill>
      <patternFill patternType="solid">
        <fgColor rgb="FFFF0000"/>
        <bgColor indexed="64"/>
      </patternFill>
    </fill>
    <fill>
      <patternFill patternType="solid">
        <fgColor rgb="FF0070C0"/>
        <bgColor indexed="64"/>
      </patternFill>
    </fill>
  </fills>
  <borders count="8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</borders>
  <cellStyleXfs count="3">
    <xf numFmtId="0" fontId="0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2" fontId="2" fillId="0" borderId="0" applyFont="0" applyFill="0" applyBorder="0" applyAlignment="0" applyProtection="0">
      <alignment vertical="center"/>
    </xf>
  </cellStyleXfs>
  <cellXfs count="28">
    <xf numFmtId="0" fontId="0" fillId="0" borderId="0" xfId="0">
      <alignment vertical="center"/>
    </xf>
    <xf numFmtId="0" fontId="0" fillId="0" borderId="1" xfId="0" applyBorder="1" applyAlignment="1">
      <alignment horizontal="center" vertical="center"/>
    </xf>
    <xf numFmtId="14" fontId="0" fillId="0" borderId="1" xfId="0" applyNumberFormat="1" applyBorder="1" applyAlignment="1">
      <alignment horizontal="center" vertical="center"/>
    </xf>
    <xf numFmtId="41" fontId="0" fillId="0" borderId="1" xfId="0" applyNumberFormat="1" applyBorder="1" applyAlignment="1">
      <alignment horizontal="center" vertical="center"/>
    </xf>
    <xf numFmtId="176" fontId="0" fillId="0" borderId="1" xfId="0" applyNumberFormat="1" applyBorder="1" applyAlignment="1">
      <alignment horizontal="center" vertical="center"/>
    </xf>
    <xf numFmtId="42" fontId="0" fillId="0" borderId="1" xfId="0" applyNumberFormat="1" applyBorder="1" applyAlignment="1">
      <alignment horizontal="center" vertical="center"/>
    </xf>
    <xf numFmtId="0" fontId="0" fillId="2" borderId="1" xfId="0" applyFill="1" applyBorder="1" applyAlignment="1">
      <alignment horizontal="center" vertical="center"/>
    </xf>
    <xf numFmtId="177" fontId="0" fillId="0" borderId="1" xfId="2" applyNumberFormat="1" applyFont="1" applyBorder="1" applyAlignment="1">
      <alignment horizontal="center" vertical="center"/>
    </xf>
    <xf numFmtId="0" fontId="0" fillId="2" borderId="2" xfId="0" applyFill="1" applyBorder="1" applyAlignment="1">
      <alignment horizontal="center" vertical="center"/>
    </xf>
    <xf numFmtId="178" fontId="0" fillId="2" borderId="3" xfId="0" applyNumberFormat="1" applyFill="1" applyBorder="1" applyAlignment="1">
      <alignment horizontal="center" vertical="center"/>
    </xf>
    <xf numFmtId="0" fontId="0" fillId="2" borderId="4" xfId="0" applyFill="1" applyBorder="1" applyAlignment="1">
      <alignment horizontal="center" vertical="center"/>
    </xf>
    <xf numFmtId="0" fontId="0" fillId="2" borderId="5" xfId="0" applyFill="1" applyBorder="1" applyAlignment="1">
      <alignment horizontal="center" vertical="center"/>
    </xf>
    <xf numFmtId="179" fontId="0" fillId="2" borderId="6" xfId="0" applyNumberFormat="1" applyFill="1" applyBorder="1" applyAlignment="1">
      <alignment horizontal="center" vertical="center"/>
    </xf>
    <xf numFmtId="0" fontId="0" fillId="2" borderId="6" xfId="0" applyFill="1" applyBorder="1" applyAlignment="1">
      <alignment horizontal="center" vertical="center"/>
    </xf>
    <xf numFmtId="0" fontId="0" fillId="2" borderId="7" xfId="0" applyFill="1" applyBorder="1" applyAlignment="1">
      <alignment horizontal="center" vertical="center"/>
    </xf>
    <xf numFmtId="0" fontId="0" fillId="0" borderId="6" xfId="0" applyBorder="1" applyAlignment="1">
      <alignment horizontal="center" vertical="center"/>
    </xf>
    <xf numFmtId="176" fontId="0" fillId="0" borderId="6" xfId="0" applyNumberFormat="1" applyBorder="1" applyAlignment="1">
      <alignment horizontal="center" vertical="center"/>
    </xf>
    <xf numFmtId="176" fontId="0" fillId="0" borderId="7" xfId="0" applyNumberFormat="1" applyBorder="1" applyAlignment="1">
      <alignment horizontal="center" vertical="center"/>
    </xf>
    <xf numFmtId="0" fontId="0" fillId="0" borderId="1" xfId="0" applyBorder="1" applyAlignment="1">
      <alignment horizontal="right" vertical="center"/>
    </xf>
    <xf numFmtId="41" fontId="0" fillId="3" borderId="1" xfId="0" applyNumberFormat="1" applyFill="1" applyBorder="1" applyAlignment="1">
      <alignment horizontal="center" vertical="center"/>
    </xf>
    <xf numFmtId="41" fontId="0" fillId="4" borderId="1" xfId="0" applyNumberFormat="1" applyFill="1" applyBorder="1" applyAlignment="1">
      <alignment horizontal="center" vertical="center"/>
    </xf>
    <xf numFmtId="41" fontId="0" fillId="0" borderId="1" xfId="1" applyFont="1" applyBorder="1" applyAlignment="1">
      <alignment vertical="center"/>
    </xf>
    <xf numFmtId="0" fontId="0" fillId="0" borderId="0" xfId="0" applyAlignment="1">
      <alignment horizontal="center" vertical="center"/>
    </xf>
    <xf numFmtId="0" fontId="0" fillId="0" borderId="0" xfId="0" pivotButton="1">
      <alignment vertical="center"/>
    </xf>
    <xf numFmtId="19" fontId="0" fillId="0" borderId="0" xfId="0" applyNumberFormat="1">
      <alignment vertical="center"/>
    </xf>
    <xf numFmtId="41" fontId="0" fillId="0" borderId="0" xfId="0" applyNumberFormat="1">
      <alignment vertical="center"/>
    </xf>
    <xf numFmtId="10" fontId="0" fillId="0" borderId="0" xfId="0" applyNumberFormat="1">
      <alignment vertical="center"/>
    </xf>
    <xf numFmtId="180" fontId="0" fillId="0" borderId="1" xfId="0" applyNumberFormat="1" applyBorder="1" applyAlignment="1">
      <alignment horizontal="center" vertical="center"/>
    </xf>
  </cellXfs>
  <cellStyles count="3">
    <cellStyle name="쉼표 [0]" xfId="1" builtinId="6"/>
    <cellStyle name="통화 [0]" xfId="2" builtinId="7"/>
    <cellStyle name="표준" xfId="0" builtinId="0"/>
  </cellStyles>
  <dxfs count="3">
    <dxf>
      <font>
        <b/>
        <i val="0"/>
        <color rgb="FFFF0000"/>
      </font>
    </dxf>
    <dxf>
      <fill>
        <patternFill patternType="solid">
          <fgColor rgb="FFFF0000"/>
          <bgColor rgb="FF000000"/>
        </patternFill>
      </fill>
    </dxf>
    <dxf>
      <fill>
        <patternFill patternType="solid">
          <fgColor rgb="FF0070C0"/>
          <bgColor rgb="FF000000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styles" Target="styles.xml"/><Relationship Id="rId2" Type="http://schemas.openxmlformats.org/officeDocument/2006/relationships/worksheet" Target="worksheets/sheet2.xml"/><Relationship Id="rId16" Type="http://schemas.microsoft.com/office/2006/relationships/vbaProject" Target="vbaProject.bin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connections" Target="connections.xml"/><Relationship Id="rId5" Type="http://schemas.openxmlformats.org/officeDocument/2006/relationships/worksheet" Target="worksheets/sheet5.xml"/><Relationship Id="rId15" Type="http://schemas.openxmlformats.org/officeDocument/2006/relationships/calcChain" Target="calcChain.xml"/><Relationship Id="rId10" Type="http://schemas.openxmlformats.org/officeDocument/2006/relationships/theme" Target="theme/theme1.xml"/><Relationship Id="rId4" Type="http://schemas.openxmlformats.org/officeDocument/2006/relationships/worksheet" Target="worksheets/sheet4.xml"/><Relationship Id="rId9" Type="http://schemas.openxmlformats.org/officeDocument/2006/relationships/pivotCacheDefinition" Target="pivotCache/pivotCacheDefinition1.xml"/><Relationship Id="rId14" Type="http://schemas.openxmlformats.org/officeDocument/2006/relationships/sheetMetadata" Target="metadata.xml"/></Relationships>
</file>

<file path=xl/activeX/_rels/activeX1.xml.rels><?xml version="1.0" encoding="UTF-8" standalone="yes"?>
<Relationships xmlns="http://schemas.openxmlformats.org/package/2006/relationships"><Relationship Id="rId1" Type="http://schemas.microsoft.com/office/2006/relationships/activeXControlBinary" Target="activeX1.bin"/></Relationships>
</file>

<file path=xl/activeX/activeX1.xml><?xml version="1.0" encoding="utf-8"?>
<ax:ocx xmlns:ax="http://schemas.microsoft.com/office/2006/activeX" xmlns:r="http://schemas.openxmlformats.org/officeDocument/2006/relationships" ax:classid="{D7053240-CE69-11CD-A777-00DD01143C57}" ax:persistence="persistStreamInit" r:id="rId1"/>
</file>

<file path=xl/charts/_rels/chart1.xml.rels><?xml version="1.0" encoding="UTF-8" standalone="yes"?>
<Relationships xmlns="http://schemas.openxmlformats.org/package/2006/relationships"><Relationship Id="rId3" Type="http://schemas.openxmlformats.org/officeDocument/2006/relationships/image" Target="../media/image1.jpeg"/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ko-KR"/>
  <c:roundedCorners val="1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20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궁서" panose="02030600000101010101" pitchFamily="18" charset="-127"/>
                <a:ea typeface="궁서" panose="02030600000101010101" pitchFamily="18" charset="-127"/>
                <a:cs typeface="+mn-cs"/>
              </a:defRPr>
            </a:pPr>
            <a:r>
              <a:rPr lang="ko-KR" altLang="en-US" sz="2000">
                <a:latin typeface="궁서" panose="02030600000101010101" pitchFamily="18" charset="-127"/>
                <a:ea typeface="궁서" panose="02030600000101010101" pitchFamily="18" charset="-127"/>
              </a:rPr>
              <a:t>하반기 저축 현황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20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궁서" panose="02030600000101010101" pitchFamily="18" charset="-127"/>
              <a:ea typeface="궁서" panose="02030600000101010101" pitchFamily="18" charset="-127"/>
              <a:cs typeface="+mn-cs"/>
            </a:defRPr>
          </a:pPr>
          <a:endParaRPr lang="ko-KR"/>
        </a:p>
      </c:txPr>
    </c:title>
    <c:autoTitleDeleted val="0"/>
    <c:plotArea>
      <c:layout>
        <c:manualLayout>
          <c:layoutTarget val="inner"/>
          <c:xMode val="edge"/>
          <c:yMode val="edge"/>
          <c:x val="0.18731401674159814"/>
          <c:y val="0.19012192601777228"/>
          <c:w val="0.78639786548763424"/>
          <c:h val="0.69508895083092914"/>
        </c:manualLayout>
      </c:layout>
      <c:barChart>
        <c:barDir val="col"/>
        <c:grouping val="clustered"/>
        <c:varyColors val="0"/>
        <c:ser>
          <c:idx val="0"/>
          <c:order val="0"/>
          <c:tx>
            <c:strRef>
              <c:f>'기타작업-1'!$D$4</c:f>
              <c:strCache>
                <c:ptCount val="1"/>
                <c:pt idx="0">
                  <c:v>하반기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dLbls>
            <c:dLbl>
              <c:idx val="0"/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0-82F5-4E98-B75E-11BC2A6DCE94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ko-KR"/>
              </a:p>
            </c:txPr>
            <c:showLegendKey val="0"/>
            <c:showVal val="0"/>
            <c:showCatName val="0"/>
            <c:showSerName val="0"/>
            <c:showPercent val="0"/>
            <c:showBubbleSize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'기타작업-1'!$B$5:$B$7</c:f>
              <c:strCache>
                <c:ptCount val="3"/>
                <c:pt idx="0">
                  <c:v>정기적금</c:v>
                </c:pt>
                <c:pt idx="1">
                  <c:v>청약저축</c:v>
                </c:pt>
                <c:pt idx="2">
                  <c:v>청약예금</c:v>
                </c:pt>
              </c:strCache>
            </c:strRef>
          </c:cat>
          <c:val>
            <c:numRef>
              <c:f>'기타작업-1'!$D$5:$D$7</c:f>
              <c:numCache>
                <c:formatCode>_(* #,##0_);_(* \(#,##0\);_(* "-"_);_(@_)</c:formatCode>
                <c:ptCount val="3"/>
                <c:pt idx="0">
                  <c:v>29000</c:v>
                </c:pt>
                <c:pt idx="1">
                  <c:v>26000</c:v>
                </c:pt>
                <c:pt idx="2">
                  <c:v>22000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7453-4EA4-8467-917AE6820780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19"/>
        <c:overlap val="-27"/>
        <c:axId val="2011065120"/>
        <c:axId val="2011071360"/>
      </c:barChart>
      <c:catAx>
        <c:axId val="2011065120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effectLst/>
                <a:latin typeface="+mn-lt"/>
                <a:ea typeface="+mn-ea"/>
                <a:cs typeface="+mn-cs"/>
              </a:defRPr>
            </a:pPr>
            <a:endParaRPr lang="ko-KR"/>
          </a:p>
        </c:txPr>
        <c:crossAx val="2011071360"/>
        <c:crosses val="autoZero"/>
        <c:auto val="1"/>
        <c:lblAlgn val="ctr"/>
        <c:lblOffset val="100"/>
        <c:noMultiLvlLbl val="0"/>
      </c:catAx>
      <c:valAx>
        <c:axId val="2011071360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strRef>
              <c:f>'기타작업-1'!$D$3</c:f>
              <c:strCache>
                <c:ptCount val="1"/>
                <c:pt idx="0">
                  <c:v>(단위:천원)</c:v>
                </c:pt>
              </c:strCache>
            </c:strRef>
          </c:tx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eaVert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ko-KR"/>
            </a:p>
          </c:txPr>
        </c:title>
        <c:numFmt formatCode="_(* #,##0_);_(* \(#,##0\);_(* &quot;-&quot;_);_(@_)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  <c:crossAx val="2011065120"/>
        <c:crosses val="autoZero"/>
        <c:crossBetween val="between"/>
        <c:majorUnit val="10000"/>
      </c:valAx>
      <c:spPr>
        <a:blipFill>
          <a:blip xmlns:r="http://schemas.openxmlformats.org/officeDocument/2006/relationships" r:embed="rId3"/>
          <a:tile tx="0" ty="0" sx="100000" sy="100000" flip="none" algn="tl"/>
        </a:blipFill>
        <a:ln>
          <a:noFill/>
        </a:ln>
        <a:effectLst>
          <a:outerShdw blurRad="50800" dist="165100" dir="5400000" algn="ctr" rotWithShape="0">
            <a:srgbClr val="000000">
              <a:alpha val="43137"/>
            </a:srgbClr>
          </a:outerShdw>
        </a:effectLst>
      </c:spPr>
    </c:plotArea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>
      <a:glow rad="203200">
        <a:schemeClr val="accent1">
          <a:alpha val="40000"/>
        </a:schemeClr>
      </a:glow>
      <a:outerShdw blurRad="50800" dist="38100" dir="2700000" algn="tl" rotWithShape="0">
        <a:prstClr val="black">
          <a:alpha val="40000"/>
        </a:prstClr>
      </a:outerShdw>
    </a:effectLst>
  </c:spPr>
  <c:txPr>
    <a:bodyPr/>
    <a:lstStyle/>
    <a:p>
      <a:pPr>
        <a:defRPr/>
      </a:pPr>
      <a:endParaRPr lang="ko-KR"/>
    </a:p>
  </c:txPr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trlProps/ctrlProp1.xml><?xml version="1.0" encoding="utf-8"?>
<formControlPr xmlns="http://schemas.microsoft.com/office/spreadsheetml/2009/9/main" objectType="Button" lockText="1"/>
</file>

<file path=xl/ctrlProps/ctrlProp2.xml><?xml version="1.0" encoding="utf-8"?>
<formControlPr xmlns="http://schemas.microsoft.com/office/spreadsheetml/2009/9/main" objectType="Button" lockText="1"/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vmlDrawing2.vml.rels><?xml version="1.0" encoding="UTF-8" standalone="yes"?>
<Relationships xmlns="http://schemas.openxmlformats.org/package/2006/relationships"><Relationship Id="rId1" Type="http://schemas.openxmlformats.org/officeDocument/2006/relationships/image" Target="../media/image2.emf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632459</xdr:colOff>
      <xdr:row>8</xdr:row>
      <xdr:rowOff>62864</xdr:rowOff>
    </xdr:from>
    <xdr:to>
      <xdr:col>6</xdr:col>
      <xdr:colOff>632459</xdr:colOff>
      <xdr:row>22</xdr:row>
      <xdr:rowOff>41909</xdr:rowOff>
    </xdr:to>
    <xdr:graphicFrame macro="">
      <xdr:nvGraphicFramePr>
        <xdr:cNvPr id="2" name="차트 1">
          <a:extLst>
            <a:ext uri="{FF2B5EF4-FFF2-40B4-BE49-F238E27FC236}">
              <a16:creationId xmlns:a16="http://schemas.microsoft.com/office/drawing/2014/main" id="{00000000-0008-0000-0500-000002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>
        <xdr:from>
          <xdr:col>5</xdr:col>
          <xdr:colOff>0</xdr:colOff>
          <xdr:row>0</xdr:row>
          <xdr:rowOff>0</xdr:rowOff>
        </xdr:from>
        <xdr:to>
          <xdr:col>7</xdr:col>
          <xdr:colOff>0</xdr:colOff>
          <xdr:row>2</xdr:row>
          <xdr:rowOff>0</xdr:rowOff>
        </xdr:to>
        <xdr:sp macro="" textlink="">
          <xdr:nvSpPr>
            <xdr:cNvPr id="14338" name="Button 2" hidden="1">
              <a:extLst>
                <a:ext uri="{63B3BB69-23CF-44E3-9099-C40C66FF867C}">
                  <a14:compatExt spid="_x0000_s14338"/>
                </a:ext>
                <a:ext uri="{FF2B5EF4-FFF2-40B4-BE49-F238E27FC236}">
                  <a16:creationId xmlns:a16="http://schemas.microsoft.com/office/drawing/2014/main" id="{00000000-0008-0000-0600-0000023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  <xdr:txBody>
            <a:bodyPr vertOverflow="clip" wrap="square" lIns="36576" tIns="41148" rIns="36576" bIns="41148" anchor="ctr" upright="1"/>
            <a:lstStyle/>
            <a:p>
              <a:pPr algn="ctr" rtl="0">
                <a:defRPr sz="1000"/>
              </a:pPr>
              <a:r>
                <a:rPr lang="ko-KR" altLang="en-US" sz="1100" b="0" i="0" u="none" strike="noStrike" baseline="0">
                  <a:solidFill>
                    <a:srgbClr val="000000"/>
                  </a:solidFill>
                  <a:latin typeface="맑은 고딕"/>
                  <a:ea typeface="맑은 고딕"/>
                </a:rPr>
                <a:t>서식적용</a:t>
              </a:r>
            </a:p>
          </xdr:txBody>
        </xdr:sp>
        <xdr:clientData fPrint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7</xdr:col>
          <xdr:colOff>0</xdr:colOff>
          <xdr:row>0</xdr:row>
          <xdr:rowOff>0</xdr:rowOff>
        </xdr:from>
        <xdr:to>
          <xdr:col>9</xdr:col>
          <xdr:colOff>0</xdr:colOff>
          <xdr:row>2</xdr:row>
          <xdr:rowOff>0</xdr:rowOff>
        </xdr:to>
        <xdr:sp macro="" textlink="">
          <xdr:nvSpPr>
            <xdr:cNvPr id="14340" name="Button 4" hidden="1">
              <a:extLst>
                <a:ext uri="{63B3BB69-23CF-44E3-9099-C40C66FF867C}">
                  <a14:compatExt spid="_x0000_s14340"/>
                </a:ext>
                <a:ext uri="{FF2B5EF4-FFF2-40B4-BE49-F238E27FC236}">
                  <a16:creationId xmlns:a16="http://schemas.microsoft.com/office/drawing/2014/main" id="{00000000-0008-0000-0600-0000043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  <xdr:txBody>
            <a:bodyPr vertOverflow="clip" wrap="square" lIns="36576" tIns="41148" rIns="36576" bIns="41148" anchor="ctr" upright="1"/>
            <a:lstStyle/>
            <a:p>
              <a:pPr algn="ctr" rtl="0">
                <a:defRPr sz="1000"/>
              </a:pPr>
              <a:r>
                <a:rPr lang="ko-KR" altLang="en-US" sz="1100" b="0" i="0" u="none" strike="noStrike" baseline="0">
                  <a:solidFill>
                    <a:srgbClr val="000000"/>
                  </a:solidFill>
                  <a:latin typeface="맑은 고딕"/>
                  <a:ea typeface="맑은 고딕"/>
                </a:rPr>
                <a:t>아이콘보기</a:t>
              </a:r>
            </a:p>
          </xdr:txBody>
        </xdr:sp>
        <xdr:clientData fPrintsWithSheet="0"/>
      </xdr:twoCellAnchor>
    </mc:Choice>
    <mc:Fallback/>
  </mc:AlternateContent>
</xdr:wsDr>
</file>

<file path=xl/drawings/drawing3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144780</xdr:colOff>
          <xdr:row>0</xdr:row>
          <xdr:rowOff>76200</xdr:rowOff>
        </xdr:from>
        <xdr:to>
          <xdr:col>8</xdr:col>
          <xdr:colOff>746760</xdr:colOff>
          <xdr:row>1</xdr:row>
          <xdr:rowOff>144780</xdr:rowOff>
        </xdr:to>
        <xdr:sp macro="" textlink="">
          <xdr:nvSpPr>
            <xdr:cNvPr id="8193" name="cmd가입자검색" hidden="1">
              <a:extLst>
                <a:ext uri="{63B3BB69-23CF-44E3-9099-C40C66FF867C}">
                  <a14:compatExt spid="_x0000_s8193"/>
                </a:ext>
                <a:ext uri="{FF2B5EF4-FFF2-40B4-BE49-F238E27FC236}">
                  <a16:creationId xmlns:a16="http://schemas.microsoft.com/office/drawing/2014/main" id="{00000000-0008-0000-0700-000001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</xdr:wsDr>
</file>

<file path=xl/pivotCache/_rels/pivotCacheDefinition1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1.xml"/></Relationships>
</file>

<file path=xl/pivotCache/pivotCacheDefinition1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r:id="rId1" refreshedBy="User" refreshedDate="45476.794518518516" backgroundQuery="1" createdVersion="8" refreshedVersion="8" minRefreshableVersion="3" recordCount="33" xr:uid="{AEFBEC82-C006-438D-9BCF-D694C7BFC680}">
  <cacheSource type="external" connectionId="1"/>
  <cacheFields count="11">
    <cacheField name="가입자명" numFmtId="0">
      <sharedItems/>
    </cacheField>
    <cacheField name="성별" numFmtId="0">
      <sharedItems count="2">
        <s v="남"/>
        <s v="여"/>
      </sharedItems>
    </cacheField>
    <cacheField name="가입시간" numFmtId="0">
      <sharedItems containsSemiMixedTypes="0" containsNonDate="0" containsDate="1" containsString="0" minDate="1899-12-30T09:15:00" maxDate="1899-12-30T15:37:00" count="31">
        <d v="1899-12-30T09:15:00"/>
        <d v="1899-12-30T09:24:00"/>
        <d v="1899-12-30T09:30:00"/>
        <d v="1899-12-30T10:27:00"/>
        <d v="1899-12-30T10:32:00"/>
        <d v="1899-12-30T10:45:00"/>
        <d v="1899-12-30T10:50:00"/>
        <d v="1899-12-30T11:00:00"/>
        <d v="1899-12-30T11:05:00"/>
        <d v="1899-12-30T11:12:00"/>
        <d v="1899-12-30T11:15:00"/>
        <d v="1899-12-30T11:19:00"/>
        <d v="1899-12-30T11:26:00"/>
        <d v="1899-12-30T11:30:00"/>
        <d v="1899-12-30T11:35:00"/>
        <d v="1899-12-30T11:36:00"/>
        <d v="1899-12-30T11:40:00"/>
        <d v="1899-12-30T11:43:00"/>
        <d v="1899-12-30T11:47:00"/>
        <d v="1899-12-30T12:03:00"/>
        <d v="1899-12-30T12:15:00"/>
        <d v="1899-12-30T12:16:00"/>
        <d v="1899-12-30T12:17:00"/>
        <d v="1899-12-30T12:50:00"/>
        <d v="1899-12-30T13:05:00"/>
        <d v="1899-12-30T14:10:00"/>
        <d v="1899-12-30T14:35:00"/>
        <d v="1899-12-30T15:20:00"/>
        <d v="1899-12-30T15:29:00"/>
        <d v="1899-12-30T15:33:00"/>
        <d v="1899-12-30T15:37:00"/>
      </sharedItems>
    </cacheField>
    <cacheField name="상품종류" numFmtId="0">
      <sharedItems count="3">
        <s v="정기적금"/>
        <s v="청약저축"/>
        <s v="청약예금"/>
      </sharedItems>
    </cacheField>
    <cacheField name="지점명" numFmtId="0">
      <sharedItems count="4">
        <s v="합정"/>
        <s v="여의도"/>
        <s v="강남"/>
        <s v="명동"/>
      </sharedItems>
    </cacheField>
    <cacheField name="월불입액" numFmtId="0">
      <sharedItems containsSemiMixedTypes="0" containsString="0" containsNumber="1" containsInteger="1" minValue="10000" maxValue="270000" count="12">
        <n v="120000"/>
        <n v="250000"/>
        <n v="100000"/>
        <n v="90000"/>
        <n v="10000"/>
        <n v="50000"/>
        <n v="150000"/>
        <n v="75000"/>
        <n v="80000"/>
        <n v="270000"/>
        <n v="210000"/>
        <n v="70000"/>
      </sharedItems>
    </cacheField>
    <cacheField name="계약기간" numFmtId="0">
      <sharedItems containsSemiMixedTypes="0" containsString="0" containsNumber="1" containsInteger="1" minValue="120" maxValue="120" count="1">
        <n v="120"/>
      </sharedItems>
    </cacheField>
    <cacheField name="납입시점" numFmtId="0">
      <sharedItems count="2">
        <s v="월말"/>
        <s v="월초"/>
      </sharedItems>
    </cacheField>
    <cacheField name="연이율" numFmtId="0">
      <sharedItems containsSemiMixedTypes="0" containsString="0" containsNumber="1" minValue="0.02" maxValue="3.5999999999999997E-2" count="10">
        <n v="0.02"/>
        <n v="2.5000000000000001E-2"/>
        <n v="2.8000000000000001E-2"/>
        <n v="0.03"/>
        <n v="2.3E-2"/>
        <n v="2.9000000000000001E-2"/>
        <n v="2.1000000000000001E-2"/>
        <n v="2.1999999999999999E-2"/>
        <n v="3.5999999999999997E-2"/>
        <n v="3.3000000000000002E-2"/>
      </sharedItems>
    </cacheField>
    <cacheField name="만기금액" numFmtId="0">
      <sharedItems containsSemiMixedTypes="0" containsString="0" containsNumber="1" containsInteger="1" minValue="1335000" maxValue="37825000" count="29">
        <n v="15927000"/>
        <n v="34114000"/>
        <n v="13863000"/>
        <n v="11965000"/>
        <n v="16811000"/>
        <n v="16174000"/>
        <n v="1348000"/>
        <n v="6648000"/>
        <n v="20962000"/>
        <n v="10427000"/>
        <n v="20794000"/>
        <n v="16635000"/>
        <n v="11149000"/>
        <n v="10691000"/>
        <n v="6932000"/>
        <n v="6988000"/>
        <n v="19908000"/>
        <n v="37825000"/>
        <n v="16120000"/>
        <n v="21693000"/>
        <n v="13295000"/>
        <n v="33236000"/>
        <n v="1335000"/>
        <n v="34656000"/>
        <n v="29111000"/>
        <n v="9291000"/>
        <n v="9453000"/>
        <n v="20904000"/>
        <n v="7098000"/>
      </sharedItems>
    </cacheField>
    <cacheField name="총납입개월" numFmtId="0">
      <sharedItems containsBlank="1" count="24">
        <s v="12개월"/>
        <s v="60개월"/>
        <s v="19개월"/>
        <s v="50개월"/>
        <s v="23개월"/>
        <s v="45개월"/>
        <s v="31개월"/>
        <s v="29개월"/>
        <s v="56개월"/>
        <s v="00개월"/>
        <m/>
        <s v="27개월"/>
        <s v="04개월"/>
        <s v="37개월"/>
        <s v="43개월"/>
        <s v="26개월"/>
        <s v="39개월"/>
        <s v="63개월"/>
        <s v="13개월"/>
        <s v="11개월"/>
        <s v="09개월"/>
        <s v="34개월"/>
        <s v="17개월"/>
        <s v="75개월"/>
      </sharedItems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Records1.xml><?xml version="1.0" encoding="utf-8"?>
<pivotCacheRecords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count="33">
  <r>
    <s v="전현우"/>
    <x v="0"/>
    <x v="0"/>
    <x v="0"/>
    <x v="0"/>
    <x v="0"/>
    <x v="0"/>
    <x v="0"/>
    <x v="0"/>
    <x v="0"/>
    <x v="0"/>
  </r>
  <r>
    <s v="이승완"/>
    <x v="0"/>
    <x v="1"/>
    <x v="0"/>
    <x v="1"/>
    <x v="1"/>
    <x v="0"/>
    <x v="1"/>
    <x v="1"/>
    <x v="1"/>
    <x v="1"/>
  </r>
  <r>
    <s v="조인호"/>
    <x v="0"/>
    <x v="2"/>
    <x v="0"/>
    <x v="2"/>
    <x v="0"/>
    <x v="0"/>
    <x v="0"/>
    <x v="0"/>
    <x v="0"/>
    <x v="2"/>
  </r>
  <r>
    <s v="정명우"/>
    <x v="0"/>
    <x v="3"/>
    <x v="1"/>
    <x v="3"/>
    <x v="2"/>
    <x v="0"/>
    <x v="1"/>
    <x v="2"/>
    <x v="2"/>
    <x v="3"/>
  </r>
  <r>
    <s v="김충협"/>
    <x v="0"/>
    <x v="4"/>
    <x v="0"/>
    <x v="3"/>
    <x v="3"/>
    <x v="0"/>
    <x v="1"/>
    <x v="0"/>
    <x v="3"/>
    <x v="4"/>
  </r>
  <r>
    <s v="손세준"/>
    <x v="0"/>
    <x v="5"/>
    <x v="2"/>
    <x v="3"/>
    <x v="0"/>
    <x v="0"/>
    <x v="1"/>
    <x v="3"/>
    <x v="4"/>
    <x v="5"/>
  </r>
  <r>
    <s v="김효상"/>
    <x v="0"/>
    <x v="5"/>
    <x v="1"/>
    <x v="2"/>
    <x v="0"/>
    <x v="0"/>
    <x v="0"/>
    <x v="4"/>
    <x v="5"/>
    <x v="6"/>
  </r>
  <r>
    <s v="박태진"/>
    <x v="1"/>
    <x v="6"/>
    <x v="1"/>
    <x v="2"/>
    <x v="4"/>
    <x v="0"/>
    <x v="0"/>
    <x v="4"/>
    <x v="6"/>
    <x v="0"/>
  </r>
  <r>
    <s v="김우리"/>
    <x v="1"/>
    <x v="7"/>
    <x v="0"/>
    <x v="1"/>
    <x v="5"/>
    <x v="0"/>
    <x v="1"/>
    <x v="0"/>
    <x v="7"/>
    <x v="7"/>
  </r>
  <r>
    <s v="나한전"/>
    <x v="0"/>
    <x v="8"/>
    <x v="2"/>
    <x v="2"/>
    <x v="6"/>
    <x v="0"/>
    <x v="0"/>
    <x v="3"/>
    <x v="8"/>
    <x v="8"/>
  </r>
  <r>
    <s v="박동수"/>
    <x v="0"/>
    <x v="9"/>
    <x v="2"/>
    <x v="1"/>
    <x v="7"/>
    <x v="0"/>
    <x v="0"/>
    <x v="5"/>
    <x v="9"/>
    <x v="0"/>
  </r>
  <r>
    <s v="정중한"/>
    <x v="0"/>
    <x v="10"/>
    <x v="2"/>
    <x v="3"/>
    <x v="6"/>
    <x v="0"/>
    <x v="1"/>
    <x v="2"/>
    <x v="10"/>
    <x v="9"/>
  </r>
  <r>
    <s v="홍백전"/>
    <x v="0"/>
    <x v="11"/>
    <x v="1"/>
    <x v="1"/>
    <x v="0"/>
    <x v="0"/>
    <x v="1"/>
    <x v="2"/>
    <x v="11"/>
    <x v="10"/>
  </r>
  <r>
    <s v="강태희"/>
    <x v="1"/>
    <x v="12"/>
    <x v="1"/>
    <x v="3"/>
    <x v="2"/>
    <x v="0"/>
    <x v="1"/>
    <x v="2"/>
    <x v="2"/>
    <x v="10"/>
  </r>
  <r>
    <s v="안두리"/>
    <x v="1"/>
    <x v="13"/>
    <x v="2"/>
    <x v="1"/>
    <x v="8"/>
    <x v="0"/>
    <x v="1"/>
    <x v="5"/>
    <x v="12"/>
    <x v="11"/>
  </r>
  <r>
    <s v="노고영"/>
    <x v="1"/>
    <x v="14"/>
    <x v="1"/>
    <x v="3"/>
    <x v="8"/>
    <x v="0"/>
    <x v="1"/>
    <x v="6"/>
    <x v="13"/>
    <x v="12"/>
  </r>
  <r>
    <s v="안정이"/>
    <x v="0"/>
    <x v="15"/>
    <x v="1"/>
    <x v="0"/>
    <x v="5"/>
    <x v="0"/>
    <x v="1"/>
    <x v="2"/>
    <x v="14"/>
    <x v="13"/>
  </r>
  <r>
    <s v="이성미"/>
    <x v="1"/>
    <x v="16"/>
    <x v="2"/>
    <x v="0"/>
    <x v="5"/>
    <x v="0"/>
    <x v="0"/>
    <x v="3"/>
    <x v="15"/>
    <x v="14"/>
  </r>
  <r>
    <s v="고소인"/>
    <x v="0"/>
    <x v="17"/>
    <x v="0"/>
    <x v="2"/>
    <x v="6"/>
    <x v="0"/>
    <x v="0"/>
    <x v="0"/>
    <x v="16"/>
    <x v="15"/>
  </r>
  <r>
    <s v="김치국"/>
    <x v="0"/>
    <x v="18"/>
    <x v="2"/>
    <x v="2"/>
    <x v="9"/>
    <x v="0"/>
    <x v="1"/>
    <x v="3"/>
    <x v="17"/>
    <x v="3"/>
  </r>
  <r>
    <s v="홍길동"/>
    <x v="0"/>
    <x v="19"/>
    <x v="0"/>
    <x v="3"/>
    <x v="0"/>
    <x v="0"/>
    <x v="1"/>
    <x v="7"/>
    <x v="18"/>
    <x v="16"/>
  </r>
  <r>
    <s v="박찬훈"/>
    <x v="0"/>
    <x v="20"/>
    <x v="2"/>
    <x v="0"/>
    <x v="6"/>
    <x v="0"/>
    <x v="1"/>
    <x v="8"/>
    <x v="19"/>
    <x v="17"/>
  </r>
  <r>
    <s v="김덕화"/>
    <x v="1"/>
    <x v="20"/>
    <x v="0"/>
    <x v="1"/>
    <x v="2"/>
    <x v="0"/>
    <x v="1"/>
    <x v="0"/>
    <x v="20"/>
    <x v="18"/>
  </r>
  <r>
    <s v="이소라"/>
    <x v="1"/>
    <x v="21"/>
    <x v="0"/>
    <x v="0"/>
    <x v="0"/>
    <x v="0"/>
    <x v="0"/>
    <x v="0"/>
    <x v="0"/>
    <x v="10"/>
  </r>
  <r>
    <s v="김종택"/>
    <x v="0"/>
    <x v="22"/>
    <x v="0"/>
    <x v="1"/>
    <x v="1"/>
    <x v="0"/>
    <x v="1"/>
    <x v="0"/>
    <x v="21"/>
    <x v="0"/>
  </r>
  <r>
    <s v="정영일"/>
    <x v="0"/>
    <x v="23"/>
    <x v="1"/>
    <x v="3"/>
    <x v="4"/>
    <x v="0"/>
    <x v="0"/>
    <x v="6"/>
    <x v="22"/>
    <x v="19"/>
  </r>
  <r>
    <s v="이효림"/>
    <x v="1"/>
    <x v="24"/>
    <x v="2"/>
    <x v="0"/>
    <x v="1"/>
    <x v="0"/>
    <x v="1"/>
    <x v="2"/>
    <x v="23"/>
    <x v="20"/>
  </r>
  <r>
    <s v="김예인"/>
    <x v="1"/>
    <x v="25"/>
    <x v="1"/>
    <x v="1"/>
    <x v="10"/>
    <x v="0"/>
    <x v="1"/>
    <x v="2"/>
    <x v="24"/>
    <x v="16"/>
  </r>
  <r>
    <s v="김창준"/>
    <x v="0"/>
    <x v="26"/>
    <x v="0"/>
    <x v="3"/>
    <x v="11"/>
    <x v="0"/>
    <x v="0"/>
    <x v="0"/>
    <x v="25"/>
    <x v="0"/>
  </r>
  <r>
    <s v="김창준"/>
    <x v="0"/>
    <x v="27"/>
    <x v="1"/>
    <x v="1"/>
    <x v="11"/>
    <x v="0"/>
    <x v="1"/>
    <x v="4"/>
    <x v="26"/>
    <x v="10"/>
  </r>
  <r>
    <s v="홍부남"/>
    <x v="0"/>
    <x v="28"/>
    <x v="0"/>
    <x v="2"/>
    <x v="6"/>
    <x v="0"/>
    <x v="0"/>
    <x v="0"/>
    <x v="16"/>
    <x v="21"/>
  </r>
  <r>
    <s v="이창룡"/>
    <x v="0"/>
    <x v="29"/>
    <x v="2"/>
    <x v="3"/>
    <x v="6"/>
    <x v="0"/>
    <x v="1"/>
    <x v="5"/>
    <x v="27"/>
    <x v="22"/>
  </r>
  <r>
    <s v="김창준"/>
    <x v="0"/>
    <x v="30"/>
    <x v="1"/>
    <x v="1"/>
    <x v="5"/>
    <x v="0"/>
    <x v="0"/>
    <x v="9"/>
    <x v="28"/>
    <x v="23"/>
  </r>
</pivotCacheRecords>
</file>

<file path=xl/pivotTables/_rels/pivotTable1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pivotTable1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4A009F9B-3F01-4FD5-9FFA-8A406458C690}" name="피벗 테이블1" cacheId="0" dataOnRows="1" applyNumberFormats="0" applyBorderFormats="0" applyFontFormats="0" applyPatternFormats="0" applyAlignmentFormats="0" applyWidthHeightFormats="1" dataCaption="값" updatedVersion="8" minRefreshableVersion="3" useAutoFormatting="1" itemPrintTitles="1" createdVersion="8" indent="0" compact="0" outline="1" outlineData="1" compactData="0" multipleFieldFilters="0" fieldListSortAscending="1">
  <location ref="B4:G58" firstHeaderRow="1" firstDataRow="2" firstDataCol="2" rowPageCount="1" colPageCount="1"/>
  <pivotFields count="11">
    <pivotField compact="0" showAll="0"/>
    <pivotField compact="0" showAll="0"/>
    <pivotField axis="axisRow" compact="0" showAll="0">
      <items count="32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t="default"/>
      </items>
    </pivotField>
    <pivotField axis="axisCol" compact="0" showAll="0">
      <items count="4">
        <item x="2"/>
        <item x="1"/>
        <item x="0"/>
        <item t="default"/>
      </items>
    </pivotField>
    <pivotField axis="axisPage" compact="0" multipleItemSelectionAllowed="1" showAll="0">
      <items count="5">
        <item x="2"/>
        <item h="1" x="3"/>
        <item x="1"/>
        <item h="1" x="0"/>
        <item t="default"/>
      </items>
    </pivotField>
    <pivotField dataField="1" compact="0" showAll="0"/>
    <pivotField compact="0" showAll="0"/>
    <pivotField compact="0" showAll="0"/>
    <pivotField dataField="1" compact="0" showAll="0"/>
    <pivotField compact="0" showAll="0"/>
    <pivotField compact="0" showAll="0"/>
  </pivotFields>
  <rowFields count="2">
    <field x="2"/>
    <field x="-2"/>
  </rowFields>
  <rowItems count="53">
    <i>
      <x v="1"/>
    </i>
    <i r="1">
      <x/>
    </i>
    <i r="1" i="1">
      <x v="1"/>
    </i>
    <i>
      <x v="2"/>
    </i>
    <i r="1">
      <x/>
    </i>
    <i r="1" i="1">
      <x v="1"/>
    </i>
    <i>
      <x v="5"/>
    </i>
    <i r="1">
      <x/>
    </i>
    <i r="1" i="1">
      <x v="1"/>
    </i>
    <i>
      <x v="6"/>
    </i>
    <i r="1">
      <x/>
    </i>
    <i r="1" i="1">
      <x v="1"/>
    </i>
    <i>
      <x v="7"/>
    </i>
    <i r="1">
      <x/>
    </i>
    <i r="1" i="1">
      <x v="1"/>
    </i>
    <i>
      <x v="8"/>
    </i>
    <i r="1">
      <x/>
    </i>
    <i r="1" i="1">
      <x v="1"/>
    </i>
    <i>
      <x v="9"/>
    </i>
    <i r="1">
      <x/>
    </i>
    <i r="1" i="1">
      <x v="1"/>
    </i>
    <i>
      <x v="11"/>
    </i>
    <i r="1">
      <x/>
    </i>
    <i r="1" i="1">
      <x v="1"/>
    </i>
    <i>
      <x v="13"/>
    </i>
    <i r="1">
      <x/>
    </i>
    <i r="1" i="1">
      <x v="1"/>
    </i>
    <i>
      <x v="17"/>
    </i>
    <i r="1">
      <x/>
    </i>
    <i r="1" i="1">
      <x v="1"/>
    </i>
    <i>
      <x v="18"/>
    </i>
    <i r="1">
      <x/>
    </i>
    <i r="1" i="1">
      <x v="1"/>
    </i>
    <i>
      <x v="20"/>
    </i>
    <i r="1">
      <x/>
    </i>
    <i r="1" i="1">
      <x v="1"/>
    </i>
    <i>
      <x v="22"/>
    </i>
    <i r="1">
      <x/>
    </i>
    <i r="1" i="1">
      <x v="1"/>
    </i>
    <i>
      <x v="25"/>
    </i>
    <i r="1">
      <x/>
    </i>
    <i r="1" i="1">
      <x v="1"/>
    </i>
    <i>
      <x v="27"/>
    </i>
    <i r="1">
      <x/>
    </i>
    <i r="1" i="1">
      <x v="1"/>
    </i>
    <i>
      <x v="28"/>
    </i>
    <i r="1">
      <x/>
    </i>
    <i r="1" i="1">
      <x v="1"/>
    </i>
    <i>
      <x v="30"/>
    </i>
    <i r="1">
      <x/>
    </i>
    <i r="1" i="1">
      <x v="1"/>
    </i>
    <i t="grand">
      <x/>
    </i>
    <i t="grand" i="1">
      <x/>
    </i>
  </rowItems>
  <colFields count="1">
    <field x="3"/>
  </colFields>
  <colItems count="4">
    <i>
      <x/>
    </i>
    <i>
      <x v="1"/>
    </i>
    <i>
      <x v="2"/>
    </i>
    <i t="grand">
      <x/>
    </i>
  </colItems>
  <pageFields count="1">
    <pageField fld="4" hier="-1"/>
  </pageFields>
  <dataFields count="2">
    <dataField name="평균 : 월불입액" fld="5" subtotal="average" baseField="2" baseItem="0" numFmtId="41"/>
    <dataField name="평균 : 연이율" fld="8" subtotal="average" baseField="2" baseItem="0" numFmtId="10"/>
  </dataFields>
  <pivotTableStyleInfo name="PivotStyleMedium3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theme/theme1.xml><?xml version="1.0" encoding="utf-8"?>
<a:theme xmlns:a="http://schemas.openxmlformats.org/drawingml/2006/main" name="Office 2013 - 2022 테마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ivotTable" Target="../pivotTables/pivotTable1.xml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7.xml.rels><?xml version="1.0" encoding="UTF-8" standalone="yes"?>
<Relationships xmlns="http://schemas.openxmlformats.org/package/2006/relationships"><Relationship Id="rId3" Type="http://schemas.openxmlformats.org/officeDocument/2006/relationships/ctrlProp" Target="../ctrlProps/ctrlProp1.xml"/><Relationship Id="rId2" Type="http://schemas.openxmlformats.org/officeDocument/2006/relationships/vmlDrawing" Target="../drawings/vmlDrawing1.vml"/><Relationship Id="rId1" Type="http://schemas.openxmlformats.org/officeDocument/2006/relationships/drawing" Target="../drawings/drawing2.xml"/><Relationship Id="rId4" Type="http://schemas.openxmlformats.org/officeDocument/2006/relationships/ctrlProp" Target="../ctrlProps/ctrlProp2.xml"/></Relationships>
</file>

<file path=xl/worksheets/_rels/sheet8.xml.rels><?xml version="1.0" encoding="UTF-8" standalone="yes"?>
<Relationships xmlns="http://schemas.openxmlformats.org/package/2006/relationships"><Relationship Id="rId3" Type="http://schemas.openxmlformats.org/officeDocument/2006/relationships/control" Target="../activeX/activeX1.xml"/><Relationship Id="rId2" Type="http://schemas.openxmlformats.org/officeDocument/2006/relationships/vmlDrawing" Target="../drawings/vmlDrawing2.vml"/><Relationship Id="rId1" Type="http://schemas.openxmlformats.org/officeDocument/2006/relationships/drawing" Target="../drawings/drawing3.xml"/><Relationship Id="rId4" Type="http://schemas.openxmlformats.org/officeDocument/2006/relationships/image" Target="../media/image2.emf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6498024-E910-4EAA-9219-EBBF627CA5CD}">
  <sheetPr codeName="Sheet2"/>
  <dimension ref="A1:I37"/>
  <sheetViews>
    <sheetView workbookViewId="0">
      <selection activeCell="K2" sqref="K2"/>
    </sheetView>
  </sheetViews>
  <sheetFormatPr defaultRowHeight="17.399999999999999" x14ac:dyDescent="0.4"/>
  <cols>
    <col min="3" max="3" width="12.8984375" customWidth="1"/>
    <col min="5" max="5" width="7.09765625" bestFit="1" customWidth="1"/>
    <col min="6" max="6" width="10.5" bestFit="1" customWidth="1"/>
    <col min="9" max="9" width="15.19921875" bestFit="1" customWidth="1"/>
  </cols>
  <sheetData>
    <row r="1" spans="1:9" x14ac:dyDescent="0.4">
      <c r="A1" t="s">
        <v>0</v>
      </c>
    </row>
    <row r="2" spans="1:9" x14ac:dyDescent="0.4">
      <c r="A2" s="1" t="s">
        <v>1</v>
      </c>
      <c r="B2" s="1" t="s">
        <v>2</v>
      </c>
      <c r="C2" s="1" t="s">
        <v>3</v>
      </c>
      <c r="D2" s="1" t="s">
        <v>4</v>
      </c>
      <c r="E2" s="1" t="s">
        <v>5</v>
      </c>
      <c r="F2" s="1" t="s">
        <v>6</v>
      </c>
      <c r="G2" s="1" t="s">
        <v>7</v>
      </c>
      <c r="H2" s="1" t="s">
        <v>8</v>
      </c>
      <c r="I2" s="1" t="s">
        <v>9</v>
      </c>
    </row>
    <row r="3" spans="1:9" x14ac:dyDescent="0.4">
      <c r="A3" s="1" t="s">
        <v>10</v>
      </c>
      <c r="B3" s="1" t="s">
        <v>11</v>
      </c>
      <c r="C3" s="2">
        <v>43894</v>
      </c>
      <c r="D3" s="1" t="s">
        <v>12</v>
      </c>
      <c r="E3" s="1" t="s">
        <v>13</v>
      </c>
      <c r="F3" s="3">
        <v>120000</v>
      </c>
      <c r="G3" s="1" t="s">
        <v>14</v>
      </c>
      <c r="H3" s="4">
        <v>0.03</v>
      </c>
      <c r="I3" s="5">
        <v>16811000</v>
      </c>
    </row>
    <row r="4" spans="1:9" x14ac:dyDescent="0.4">
      <c r="A4" s="1" t="s">
        <v>15</v>
      </c>
      <c r="B4" s="1" t="s">
        <v>11</v>
      </c>
      <c r="C4" s="2">
        <v>43126</v>
      </c>
      <c r="D4" s="1" t="s">
        <v>16</v>
      </c>
      <c r="E4" s="1" t="s">
        <v>17</v>
      </c>
      <c r="F4" s="3">
        <v>150000</v>
      </c>
      <c r="G4" s="1" t="s">
        <v>18</v>
      </c>
      <c r="H4" s="4">
        <v>0.02</v>
      </c>
      <c r="I4" s="5">
        <v>19908000</v>
      </c>
    </row>
    <row r="5" spans="1:9" x14ac:dyDescent="0.4">
      <c r="A5" s="1" t="s">
        <v>19</v>
      </c>
      <c r="B5" s="1" t="s">
        <v>20</v>
      </c>
      <c r="C5" s="2">
        <v>43282</v>
      </c>
      <c r="D5" s="1" t="s">
        <v>16</v>
      </c>
      <c r="E5" s="1" t="s">
        <v>21</v>
      </c>
      <c r="F5" s="3">
        <v>50000</v>
      </c>
      <c r="G5" s="1" t="s">
        <v>14</v>
      </c>
      <c r="H5" s="4">
        <v>0.02</v>
      </c>
      <c r="I5" s="5">
        <v>6648000</v>
      </c>
    </row>
    <row r="6" spans="1:9" x14ac:dyDescent="0.4">
      <c r="A6" s="1" t="s">
        <v>22</v>
      </c>
      <c r="B6" s="1" t="s">
        <v>20</v>
      </c>
      <c r="C6" s="2">
        <v>43330</v>
      </c>
      <c r="D6" s="1" t="s">
        <v>12</v>
      </c>
      <c r="E6" s="1" t="s">
        <v>21</v>
      </c>
      <c r="F6" s="3">
        <v>80000</v>
      </c>
      <c r="G6" s="1" t="s">
        <v>14</v>
      </c>
      <c r="H6" s="4">
        <v>2.9000000000000001E-2</v>
      </c>
      <c r="I6" s="5">
        <v>11149000</v>
      </c>
    </row>
    <row r="7" spans="1:9" x14ac:dyDescent="0.4">
      <c r="A7" s="1" t="s">
        <v>23</v>
      </c>
      <c r="B7" s="1" t="s">
        <v>11</v>
      </c>
      <c r="C7" s="2">
        <v>43734</v>
      </c>
      <c r="D7" s="1" t="s">
        <v>24</v>
      </c>
      <c r="E7" s="1" t="s">
        <v>13</v>
      </c>
      <c r="F7" s="3">
        <v>100000</v>
      </c>
      <c r="G7" s="1" t="s">
        <v>14</v>
      </c>
      <c r="H7" s="4">
        <v>2.8000000000000001E-2</v>
      </c>
      <c r="I7" s="5">
        <v>13863000</v>
      </c>
    </row>
    <row r="8" spans="1:9" x14ac:dyDescent="0.4">
      <c r="A8" s="1" t="s">
        <v>25</v>
      </c>
      <c r="B8" s="1" t="s">
        <v>11</v>
      </c>
      <c r="C8" s="2">
        <v>43456</v>
      </c>
      <c r="D8" s="1" t="s">
        <v>16</v>
      </c>
      <c r="E8" s="1" t="s">
        <v>13</v>
      </c>
      <c r="F8" s="3">
        <v>90000</v>
      </c>
      <c r="G8" s="1" t="s">
        <v>14</v>
      </c>
      <c r="H8" s="4">
        <v>0.02</v>
      </c>
      <c r="I8" s="5">
        <v>11965000</v>
      </c>
    </row>
    <row r="9" spans="1:9" x14ac:dyDescent="0.4">
      <c r="A9" s="1" t="s">
        <v>26</v>
      </c>
      <c r="B9" s="1" t="s">
        <v>20</v>
      </c>
      <c r="C9" s="2">
        <v>43783</v>
      </c>
      <c r="D9" s="1" t="s">
        <v>16</v>
      </c>
      <c r="E9" s="1" t="s">
        <v>21</v>
      </c>
      <c r="F9" s="3">
        <v>100000</v>
      </c>
      <c r="G9" s="1" t="s">
        <v>14</v>
      </c>
      <c r="H9" s="4">
        <v>0.02</v>
      </c>
      <c r="I9" s="5">
        <v>13295000</v>
      </c>
    </row>
    <row r="10" spans="1:9" x14ac:dyDescent="0.4">
      <c r="A10" s="1" t="s">
        <v>27</v>
      </c>
      <c r="B10" s="1" t="s">
        <v>20</v>
      </c>
      <c r="C10" s="2">
        <v>43574</v>
      </c>
      <c r="D10" s="1" t="s">
        <v>16</v>
      </c>
      <c r="E10" s="1" t="s">
        <v>28</v>
      </c>
      <c r="F10" s="3">
        <v>120000</v>
      </c>
      <c r="G10" s="1" t="s">
        <v>18</v>
      </c>
      <c r="H10" s="4">
        <v>0.02</v>
      </c>
      <c r="I10" s="5">
        <v>15927000</v>
      </c>
    </row>
    <row r="11" spans="1:9" x14ac:dyDescent="0.4">
      <c r="A11" s="1" t="s">
        <v>29</v>
      </c>
      <c r="B11" s="1" t="s">
        <v>11</v>
      </c>
      <c r="C11" s="2">
        <v>43798</v>
      </c>
      <c r="D11" s="1" t="s">
        <v>16</v>
      </c>
      <c r="E11" s="1" t="s">
        <v>21</v>
      </c>
      <c r="F11" s="3">
        <v>250000</v>
      </c>
      <c r="G11" s="1" t="s">
        <v>14</v>
      </c>
      <c r="H11" s="4">
        <v>0.02</v>
      </c>
      <c r="I11" s="5">
        <v>33236000</v>
      </c>
    </row>
    <row r="12" spans="1:9" x14ac:dyDescent="0.4">
      <c r="A12" s="1" t="s">
        <v>30</v>
      </c>
      <c r="B12" s="1" t="s">
        <v>11</v>
      </c>
      <c r="C12" s="2">
        <v>43834</v>
      </c>
      <c r="D12" s="1" t="s">
        <v>24</v>
      </c>
      <c r="E12" s="1" t="s">
        <v>13</v>
      </c>
      <c r="F12" s="3">
        <v>10000</v>
      </c>
      <c r="G12" s="1" t="s">
        <v>18</v>
      </c>
      <c r="H12" s="4">
        <v>2.1000000000000001E-2</v>
      </c>
      <c r="I12" s="5">
        <v>1335000</v>
      </c>
    </row>
    <row r="13" spans="1:9" x14ac:dyDescent="0.4">
      <c r="A13" s="1" t="s">
        <v>31</v>
      </c>
      <c r="B13" s="1" t="s">
        <v>11</v>
      </c>
      <c r="C13" s="2">
        <v>43800</v>
      </c>
      <c r="D13" s="1" t="s">
        <v>16</v>
      </c>
      <c r="E13" s="1" t="s">
        <v>28</v>
      </c>
      <c r="F13" s="3">
        <v>120000</v>
      </c>
      <c r="G13" s="1" t="s">
        <v>18</v>
      </c>
      <c r="H13" s="4">
        <v>0.02</v>
      </c>
      <c r="I13" s="5">
        <v>15927000</v>
      </c>
    </row>
    <row r="14" spans="1:9" x14ac:dyDescent="0.4">
      <c r="A14" s="1" t="s">
        <v>32</v>
      </c>
      <c r="B14" s="1" t="s">
        <v>20</v>
      </c>
      <c r="C14" s="2">
        <v>44191</v>
      </c>
      <c r="D14" s="1" t="s">
        <v>24</v>
      </c>
      <c r="E14" s="1" t="s">
        <v>13</v>
      </c>
      <c r="F14" s="3">
        <v>100000</v>
      </c>
      <c r="G14" s="1" t="s">
        <v>14</v>
      </c>
      <c r="H14" s="4">
        <v>2.8000000000000001E-2</v>
      </c>
      <c r="I14" s="5">
        <v>13863000</v>
      </c>
    </row>
    <row r="15" spans="1:9" x14ac:dyDescent="0.4">
      <c r="A15" s="1" t="s">
        <v>33</v>
      </c>
      <c r="B15" s="1" t="s">
        <v>20</v>
      </c>
      <c r="C15" s="2">
        <v>43963</v>
      </c>
      <c r="D15" s="1" t="s">
        <v>12</v>
      </c>
      <c r="E15" s="1" t="s">
        <v>28</v>
      </c>
      <c r="F15" s="3">
        <v>50000</v>
      </c>
      <c r="G15" s="1" t="s">
        <v>18</v>
      </c>
      <c r="H15" s="4">
        <v>0.03</v>
      </c>
      <c r="I15" s="5">
        <v>6988000</v>
      </c>
    </row>
    <row r="16" spans="1:9" x14ac:dyDescent="0.4">
      <c r="A16" s="1" t="s">
        <v>34</v>
      </c>
      <c r="B16" s="1" t="s">
        <v>11</v>
      </c>
      <c r="C16" s="2">
        <v>43565</v>
      </c>
      <c r="D16" s="1" t="s">
        <v>12</v>
      </c>
      <c r="E16" s="1" t="s">
        <v>17</v>
      </c>
      <c r="F16" s="3">
        <v>150000</v>
      </c>
      <c r="G16" s="1" t="s">
        <v>18</v>
      </c>
      <c r="H16" s="4">
        <v>0.03</v>
      </c>
      <c r="I16" s="5">
        <v>20962000</v>
      </c>
    </row>
    <row r="17" spans="1:9" x14ac:dyDescent="0.4">
      <c r="A17" s="1" t="s">
        <v>35</v>
      </c>
      <c r="B17" s="1" t="s">
        <v>11</v>
      </c>
      <c r="C17" s="2">
        <v>43814</v>
      </c>
      <c r="D17" s="1" t="s">
        <v>12</v>
      </c>
      <c r="E17" s="1" t="s">
        <v>21</v>
      </c>
      <c r="F17" s="3">
        <v>75000</v>
      </c>
      <c r="G17" s="1" t="s">
        <v>18</v>
      </c>
      <c r="H17" s="4">
        <v>2.9000000000000001E-2</v>
      </c>
      <c r="I17" s="5">
        <v>10427000</v>
      </c>
    </row>
    <row r="18" spans="1:9" x14ac:dyDescent="0.4">
      <c r="A18" s="1" t="s">
        <v>36</v>
      </c>
      <c r="B18" s="1" t="s">
        <v>11</v>
      </c>
      <c r="C18" s="2">
        <v>43572</v>
      </c>
      <c r="D18" s="1" t="s">
        <v>16</v>
      </c>
      <c r="E18" s="1" t="s">
        <v>17</v>
      </c>
      <c r="F18" s="3">
        <v>120000</v>
      </c>
      <c r="G18" s="1" t="s">
        <v>18</v>
      </c>
      <c r="H18" s="4">
        <v>0.02</v>
      </c>
      <c r="I18" s="5">
        <v>15927000</v>
      </c>
    </row>
    <row r="19" spans="1:9" x14ac:dyDescent="0.4">
      <c r="A19" s="1" t="s">
        <v>37</v>
      </c>
      <c r="B19" s="1" t="s">
        <v>20</v>
      </c>
      <c r="C19" s="2">
        <v>43809</v>
      </c>
      <c r="D19" s="1" t="s">
        <v>24</v>
      </c>
      <c r="E19" s="1" t="s">
        <v>17</v>
      </c>
      <c r="F19" s="3">
        <v>10000</v>
      </c>
      <c r="G19" s="1" t="s">
        <v>18</v>
      </c>
      <c r="H19" s="4">
        <v>2.3E-2</v>
      </c>
      <c r="I19" s="5">
        <v>1348000</v>
      </c>
    </row>
    <row r="20" spans="1:9" x14ac:dyDescent="0.4">
      <c r="A20" s="1" t="s">
        <v>38</v>
      </c>
      <c r="B20" s="1" t="s">
        <v>11</v>
      </c>
      <c r="C20" s="2">
        <v>44169</v>
      </c>
      <c r="D20" s="1" t="s">
        <v>24</v>
      </c>
      <c r="E20" s="1" t="s">
        <v>21</v>
      </c>
      <c r="F20" s="3">
        <v>120000</v>
      </c>
      <c r="G20" s="1" t="s">
        <v>14</v>
      </c>
      <c r="H20" s="4">
        <v>2.8000000000000001E-2</v>
      </c>
      <c r="I20" s="5">
        <v>16635000</v>
      </c>
    </row>
    <row r="21" spans="1:9" x14ac:dyDescent="0.4">
      <c r="A21" s="1" t="s">
        <v>39</v>
      </c>
      <c r="B21" s="1" t="s">
        <v>20</v>
      </c>
      <c r="C21" s="2">
        <v>43887</v>
      </c>
      <c r="D21" s="1" t="s">
        <v>12</v>
      </c>
      <c r="E21" s="1" t="s">
        <v>28</v>
      </c>
      <c r="F21" s="3">
        <v>250000</v>
      </c>
      <c r="G21" s="1" t="s">
        <v>14</v>
      </c>
      <c r="H21" s="4">
        <v>2.8000000000000001E-2</v>
      </c>
      <c r="I21" s="5">
        <v>34656000</v>
      </c>
    </row>
    <row r="22" spans="1:9" x14ac:dyDescent="0.4">
      <c r="A22" s="1" t="s">
        <v>40</v>
      </c>
      <c r="B22" s="1" t="s">
        <v>20</v>
      </c>
      <c r="C22" s="2">
        <v>44066</v>
      </c>
      <c r="D22" s="1" t="s">
        <v>24</v>
      </c>
      <c r="E22" s="1" t="s">
        <v>21</v>
      </c>
      <c r="F22" s="3">
        <v>210000</v>
      </c>
      <c r="G22" s="1" t="s">
        <v>14</v>
      </c>
      <c r="H22" s="4">
        <v>2.8000000000000001E-2</v>
      </c>
      <c r="I22" s="5">
        <v>29111000</v>
      </c>
    </row>
    <row r="23" spans="1:9" x14ac:dyDescent="0.4">
      <c r="A23" s="1" t="s">
        <v>41</v>
      </c>
      <c r="B23" s="1" t="s">
        <v>11</v>
      </c>
      <c r="C23" s="2">
        <v>43808</v>
      </c>
      <c r="D23" s="1" t="s">
        <v>16</v>
      </c>
      <c r="E23" s="1" t="s">
        <v>13</v>
      </c>
      <c r="F23" s="3">
        <v>70000</v>
      </c>
      <c r="G23" s="1" t="s">
        <v>18</v>
      </c>
      <c r="H23" s="4">
        <v>0.02</v>
      </c>
      <c r="I23" s="5">
        <v>9291000</v>
      </c>
    </row>
    <row r="24" spans="1:9" x14ac:dyDescent="0.4">
      <c r="A24" s="1" t="s">
        <v>42</v>
      </c>
      <c r="B24" s="1" t="s">
        <v>11</v>
      </c>
      <c r="C24" s="2">
        <v>43145</v>
      </c>
      <c r="D24" s="1" t="s">
        <v>24</v>
      </c>
      <c r="E24" s="1" t="s">
        <v>21</v>
      </c>
      <c r="F24" s="3">
        <v>70000</v>
      </c>
      <c r="G24" s="1" t="s">
        <v>14</v>
      </c>
      <c r="H24" s="4">
        <v>2.3E-2</v>
      </c>
      <c r="I24" s="5">
        <v>9453000</v>
      </c>
    </row>
    <row r="25" spans="1:9" x14ac:dyDescent="0.4">
      <c r="A25" s="1" t="s">
        <v>43</v>
      </c>
      <c r="B25" s="1" t="s">
        <v>11</v>
      </c>
      <c r="C25" s="2">
        <v>44065</v>
      </c>
      <c r="D25" s="1" t="s">
        <v>24</v>
      </c>
      <c r="E25" s="1" t="s">
        <v>21</v>
      </c>
      <c r="F25" s="3">
        <v>50000</v>
      </c>
      <c r="G25" s="1" t="s">
        <v>18</v>
      </c>
      <c r="H25" s="4">
        <v>3.3000000000000002E-2</v>
      </c>
      <c r="I25" s="5">
        <v>7098000</v>
      </c>
    </row>
    <row r="27" spans="1:9" x14ac:dyDescent="0.4">
      <c r="A27" s="22" t="s">
        <v>67</v>
      </c>
    </row>
    <row r="28" spans="1:9" x14ac:dyDescent="0.4">
      <c r="A28" s="22" t="b">
        <f>OR(AND(LEFT(D3,2)="청약",B3="여"),AND(E3="여의도",F3&gt;=150000))</f>
        <v>0</v>
      </c>
    </row>
    <row r="30" spans="1:9" x14ac:dyDescent="0.4">
      <c r="A30" s="1" t="s">
        <v>1</v>
      </c>
      <c r="B30" s="1" t="s">
        <v>2</v>
      </c>
      <c r="C30" s="1" t="s">
        <v>3</v>
      </c>
      <c r="D30" s="1" t="s">
        <v>4</v>
      </c>
      <c r="E30" s="1" t="s">
        <v>5</v>
      </c>
      <c r="F30" s="1" t="s">
        <v>6</v>
      </c>
      <c r="G30" s="1" t="s">
        <v>7</v>
      </c>
      <c r="H30" s="1" t="s">
        <v>8</v>
      </c>
      <c r="I30" s="1" t="s">
        <v>9</v>
      </c>
    </row>
    <row r="31" spans="1:9" x14ac:dyDescent="0.4">
      <c r="A31" s="1" t="s">
        <v>22</v>
      </c>
      <c r="B31" s="1" t="s">
        <v>20</v>
      </c>
      <c r="C31" s="2">
        <v>43330</v>
      </c>
      <c r="D31" s="1" t="s">
        <v>12</v>
      </c>
      <c r="E31" s="1" t="s">
        <v>21</v>
      </c>
      <c r="F31" s="3">
        <v>80000</v>
      </c>
      <c r="G31" s="1" t="s">
        <v>14</v>
      </c>
      <c r="H31" s="4">
        <v>2.9000000000000001E-2</v>
      </c>
      <c r="I31" s="5">
        <v>11149000</v>
      </c>
    </row>
    <row r="32" spans="1:9" x14ac:dyDescent="0.4">
      <c r="A32" s="1" t="s">
        <v>29</v>
      </c>
      <c r="B32" s="1" t="s">
        <v>11</v>
      </c>
      <c r="C32" s="2">
        <v>43798</v>
      </c>
      <c r="D32" s="1" t="s">
        <v>16</v>
      </c>
      <c r="E32" s="1" t="s">
        <v>21</v>
      </c>
      <c r="F32" s="3">
        <v>250000</v>
      </c>
      <c r="G32" s="1" t="s">
        <v>14</v>
      </c>
      <c r="H32" s="4">
        <v>0.02</v>
      </c>
      <c r="I32" s="5">
        <v>33236000</v>
      </c>
    </row>
    <row r="33" spans="1:9" x14ac:dyDescent="0.4">
      <c r="A33" s="1" t="s">
        <v>32</v>
      </c>
      <c r="B33" s="1" t="s">
        <v>20</v>
      </c>
      <c r="C33" s="2">
        <v>44191</v>
      </c>
      <c r="D33" s="1" t="s">
        <v>24</v>
      </c>
      <c r="E33" s="1" t="s">
        <v>13</v>
      </c>
      <c r="F33" s="3">
        <v>100000</v>
      </c>
      <c r="G33" s="1" t="s">
        <v>14</v>
      </c>
      <c r="H33" s="4">
        <v>2.8000000000000001E-2</v>
      </c>
      <c r="I33" s="5">
        <v>13863000</v>
      </c>
    </row>
    <row r="34" spans="1:9" x14ac:dyDescent="0.4">
      <c r="A34" s="1" t="s">
        <v>33</v>
      </c>
      <c r="B34" s="1" t="s">
        <v>20</v>
      </c>
      <c r="C34" s="2">
        <v>43963</v>
      </c>
      <c r="D34" s="1" t="s">
        <v>12</v>
      </c>
      <c r="E34" s="1" t="s">
        <v>28</v>
      </c>
      <c r="F34" s="3">
        <v>50000</v>
      </c>
      <c r="G34" s="1" t="s">
        <v>18</v>
      </c>
      <c r="H34" s="4">
        <v>0.03</v>
      </c>
      <c r="I34" s="5">
        <v>6988000</v>
      </c>
    </row>
    <row r="35" spans="1:9" x14ac:dyDescent="0.4">
      <c r="A35" s="1" t="s">
        <v>37</v>
      </c>
      <c r="B35" s="1" t="s">
        <v>20</v>
      </c>
      <c r="C35" s="2">
        <v>43809</v>
      </c>
      <c r="D35" s="1" t="s">
        <v>24</v>
      </c>
      <c r="E35" s="1" t="s">
        <v>17</v>
      </c>
      <c r="F35" s="3">
        <v>10000</v>
      </c>
      <c r="G35" s="1" t="s">
        <v>18</v>
      </c>
      <c r="H35" s="4">
        <v>2.3E-2</v>
      </c>
      <c r="I35" s="5">
        <v>1348000</v>
      </c>
    </row>
    <row r="36" spans="1:9" x14ac:dyDescent="0.4">
      <c r="A36" s="1" t="s">
        <v>39</v>
      </c>
      <c r="B36" s="1" t="s">
        <v>20</v>
      </c>
      <c r="C36" s="2">
        <v>43887</v>
      </c>
      <c r="D36" s="1" t="s">
        <v>12</v>
      </c>
      <c r="E36" s="1" t="s">
        <v>28</v>
      </c>
      <c r="F36" s="3">
        <v>250000</v>
      </c>
      <c r="G36" s="1" t="s">
        <v>14</v>
      </c>
      <c r="H36" s="4">
        <v>2.8000000000000001E-2</v>
      </c>
      <c r="I36" s="5">
        <v>34656000</v>
      </c>
    </row>
    <row r="37" spans="1:9" x14ac:dyDescent="0.4">
      <c r="A37" s="1" t="s">
        <v>40</v>
      </c>
      <c r="B37" s="1" t="s">
        <v>20</v>
      </c>
      <c r="C37" s="2">
        <v>44066</v>
      </c>
      <c r="D37" s="1" t="s">
        <v>24</v>
      </c>
      <c r="E37" s="1" t="s">
        <v>21</v>
      </c>
      <c r="F37" s="3">
        <v>210000</v>
      </c>
      <c r="G37" s="1" t="s">
        <v>14</v>
      </c>
      <c r="H37" s="4">
        <v>2.8000000000000001E-2</v>
      </c>
      <c r="I37" s="5">
        <v>29111000</v>
      </c>
    </row>
  </sheetData>
  <phoneticPr fontId="1" type="noConversion"/>
  <conditionalFormatting sqref="A3:I25">
    <cfRule type="expression" dxfId="0" priority="1">
      <formula>AND(MOD(MONTH($C3),2)=1,$C3&gt;=DATE(2019,1,1))</formula>
    </cfRule>
  </conditionalFormatting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00566D6-D5DC-46EF-8C12-FCBA11F8DAFA}">
  <sheetPr codeName="Sheet3">
    <pageSetUpPr fitToPage="1"/>
  </sheetPr>
  <dimension ref="A1:I38"/>
  <sheetViews>
    <sheetView topLeftCell="A14" workbookViewId="0">
      <selection activeCell="A28" sqref="A28:I38"/>
    </sheetView>
  </sheetViews>
  <sheetFormatPr defaultRowHeight="17.399999999999999" x14ac:dyDescent="0.4"/>
  <cols>
    <col min="3" max="3" width="11.09765625" bestFit="1" customWidth="1"/>
    <col min="6" max="6" width="9.3984375" bestFit="1" customWidth="1"/>
    <col min="9" max="9" width="13.5" bestFit="1" customWidth="1"/>
  </cols>
  <sheetData>
    <row r="1" spans="1:9" x14ac:dyDescent="0.4">
      <c r="A1" t="s">
        <v>0</v>
      </c>
    </row>
    <row r="2" spans="1:9" x14ac:dyDescent="0.4">
      <c r="A2" s="1" t="s">
        <v>1</v>
      </c>
      <c r="B2" s="1" t="s">
        <v>2</v>
      </c>
      <c r="C2" s="1" t="s">
        <v>3</v>
      </c>
      <c r="D2" s="1" t="s">
        <v>4</v>
      </c>
      <c r="E2" s="1" t="s">
        <v>5</v>
      </c>
      <c r="F2" s="1" t="s">
        <v>6</v>
      </c>
      <c r="G2" s="1" t="s">
        <v>7</v>
      </c>
      <c r="H2" s="1" t="s">
        <v>8</v>
      </c>
      <c r="I2" s="1" t="s">
        <v>9</v>
      </c>
    </row>
    <row r="3" spans="1:9" x14ac:dyDescent="0.4">
      <c r="A3" s="1" t="s">
        <v>10</v>
      </c>
      <c r="B3" s="1" t="s">
        <v>11</v>
      </c>
      <c r="C3" s="2">
        <v>43894</v>
      </c>
      <c r="D3" s="1" t="s">
        <v>12</v>
      </c>
      <c r="E3" s="1" t="s">
        <v>13</v>
      </c>
      <c r="F3" s="3">
        <v>120000</v>
      </c>
      <c r="G3" s="1" t="s">
        <v>14</v>
      </c>
      <c r="H3" s="4">
        <v>0.03</v>
      </c>
      <c r="I3" s="5">
        <v>16811000</v>
      </c>
    </row>
    <row r="4" spans="1:9" x14ac:dyDescent="0.4">
      <c r="A4" s="1" t="s">
        <v>15</v>
      </c>
      <c r="B4" s="1" t="s">
        <v>11</v>
      </c>
      <c r="C4" s="2">
        <v>43126</v>
      </c>
      <c r="D4" s="1" t="s">
        <v>16</v>
      </c>
      <c r="E4" s="1" t="s">
        <v>17</v>
      </c>
      <c r="F4" s="3">
        <v>150000</v>
      </c>
      <c r="G4" s="1" t="s">
        <v>18</v>
      </c>
      <c r="H4" s="4">
        <v>0.02</v>
      </c>
      <c r="I4" s="5">
        <v>19908000</v>
      </c>
    </row>
    <row r="5" spans="1:9" x14ac:dyDescent="0.4">
      <c r="A5" s="1" t="s">
        <v>19</v>
      </c>
      <c r="B5" s="1" t="s">
        <v>20</v>
      </c>
      <c r="C5" s="2">
        <v>43282</v>
      </c>
      <c r="D5" s="1" t="s">
        <v>16</v>
      </c>
      <c r="E5" s="1" t="s">
        <v>21</v>
      </c>
      <c r="F5" s="3">
        <v>50000</v>
      </c>
      <c r="G5" s="1" t="s">
        <v>14</v>
      </c>
      <c r="H5" s="4">
        <v>0.02</v>
      </c>
      <c r="I5" s="5">
        <v>6648000</v>
      </c>
    </row>
    <row r="6" spans="1:9" x14ac:dyDescent="0.4">
      <c r="A6" s="1" t="s">
        <v>22</v>
      </c>
      <c r="B6" s="1" t="s">
        <v>20</v>
      </c>
      <c r="C6" s="2">
        <v>43330</v>
      </c>
      <c r="D6" s="1" t="s">
        <v>12</v>
      </c>
      <c r="E6" s="1" t="s">
        <v>21</v>
      </c>
      <c r="F6" s="3">
        <v>80000</v>
      </c>
      <c r="G6" s="1" t="s">
        <v>14</v>
      </c>
      <c r="H6" s="4">
        <v>2.9000000000000001E-2</v>
      </c>
      <c r="I6" s="5">
        <v>11149000</v>
      </c>
    </row>
    <row r="7" spans="1:9" x14ac:dyDescent="0.4">
      <c r="A7" s="1" t="s">
        <v>23</v>
      </c>
      <c r="B7" s="1" t="s">
        <v>11</v>
      </c>
      <c r="C7" s="2">
        <v>43734</v>
      </c>
      <c r="D7" s="1" t="s">
        <v>24</v>
      </c>
      <c r="E7" s="1" t="s">
        <v>13</v>
      </c>
      <c r="F7" s="3">
        <v>100000</v>
      </c>
      <c r="G7" s="1" t="s">
        <v>14</v>
      </c>
      <c r="H7" s="4">
        <v>2.8000000000000001E-2</v>
      </c>
      <c r="I7" s="5">
        <v>13863000</v>
      </c>
    </row>
    <row r="8" spans="1:9" x14ac:dyDescent="0.4">
      <c r="A8" s="1" t="s">
        <v>25</v>
      </c>
      <c r="B8" s="1" t="s">
        <v>11</v>
      </c>
      <c r="C8" s="2">
        <v>43456</v>
      </c>
      <c r="D8" s="1" t="s">
        <v>16</v>
      </c>
      <c r="E8" s="1" t="s">
        <v>13</v>
      </c>
      <c r="F8" s="3">
        <v>90000</v>
      </c>
      <c r="G8" s="1" t="s">
        <v>14</v>
      </c>
      <c r="H8" s="4">
        <v>0.02</v>
      </c>
      <c r="I8" s="5">
        <v>11965000</v>
      </c>
    </row>
    <row r="9" spans="1:9" x14ac:dyDescent="0.4">
      <c r="A9" s="1" t="s">
        <v>26</v>
      </c>
      <c r="B9" s="1" t="s">
        <v>20</v>
      </c>
      <c r="C9" s="2">
        <v>43783</v>
      </c>
      <c r="D9" s="1" t="s">
        <v>16</v>
      </c>
      <c r="E9" s="1" t="s">
        <v>21</v>
      </c>
      <c r="F9" s="3">
        <v>100000</v>
      </c>
      <c r="G9" s="1" t="s">
        <v>14</v>
      </c>
      <c r="H9" s="4">
        <v>0.02</v>
      </c>
      <c r="I9" s="5">
        <v>13295000</v>
      </c>
    </row>
    <row r="10" spans="1:9" x14ac:dyDescent="0.4">
      <c r="A10" s="1" t="s">
        <v>27</v>
      </c>
      <c r="B10" s="1" t="s">
        <v>20</v>
      </c>
      <c r="C10" s="2">
        <v>43574</v>
      </c>
      <c r="D10" s="1" t="s">
        <v>16</v>
      </c>
      <c r="E10" s="1" t="s">
        <v>28</v>
      </c>
      <c r="F10" s="3">
        <v>120000</v>
      </c>
      <c r="G10" s="1" t="s">
        <v>18</v>
      </c>
      <c r="H10" s="4">
        <v>0.02</v>
      </c>
      <c r="I10" s="5">
        <v>15927000</v>
      </c>
    </row>
    <row r="11" spans="1:9" x14ac:dyDescent="0.4">
      <c r="A11" s="1" t="s">
        <v>29</v>
      </c>
      <c r="B11" s="1" t="s">
        <v>11</v>
      </c>
      <c r="C11" s="2">
        <v>43798</v>
      </c>
      <c r="D11" s="1" t="s">
        <v>16</v>
      </c>
      <c r="E11" s="1" t="s">
        <v>21</v>
      </c>
      <c r="F11" s="3">
        <v>250000</v>
      </c>
      <c r="G11" s="1" t="s">
        <v>14</v>
      </c>
      <c r="H11" s="4">
        <v>0.02</v>
      </c>
      <c r="I11" s="5">
        <v>33236000</v>
      </c>
    </row>
    <row r="12" spans="1:9" x14ac:dyDescent="0.4">
      <c r="A12" s="1" t="s">
        <v>30</v>
      </c>
      <c r="B12" s="1" t="s">
        <v>11</v>
      </c>
      <c r="C12" s="2">
        <v>43834</v>
      </c>
      <c r="D12" s="1" t="s">
        <v>24</v>
      </c>
      <c r="E12" s="1" t="s">
        <v>13</v>
      </c>
      <c r="F12" s="3">
        <v>10000</v>
      </c>
      <c r="G12" s="1" t="s">
        <v>18</v>
      </c>
      <c r="H12" s="4">
        <v>2.1000000000000001E-2</v>
      </c>
      <c r="I12" s="5">
        <v>1335000</v>
      </c>
    </row>
    <row r="13" spans="1:9" x14ac:dyDescent="0.4">
      <c r="A13" s="1" t="s">
        <v>31</v>
      </c>
      <c r="B13" s="1" t="s">
        <v>11</v>
      </c>
      <c r="C13" s="2">
        <v>43800</v>
      </c>
      <c r="D13" s="1" t="s">
        <v>16</v>
      </c>
      <c r="E13" s="1" t="s">
        <v>28</v>
      </c>
      <c r="F13" s="3">
        <v>120000</v>
      </c>
      <c r="G13" s="1" t="s">
        <v>18</v>
      </c>
      <c r="H13" s="4">
        <v>0.02</v>
      </c>
      <c r="I13" s="5">
        <v>15927000</v>
      </c>
    </row>
    <row r="14" spans="1:9" x14ac:dyDescent="0.4">
      <c r="A14" s="1" t="s">
        <v>32</v>
      </c>
      <c r="B14" s="1" t="s">
        <v>20</v>
      </c>
      <c r="C14" s="2">
        <v>44191</v>
      </c>
      <c r="D14" s="1" t="s">
        <v>24</v>
      </c>
      <c r="E14" s="1" t="s">
        <v>13</v>
      </c>
      <c r="F14" s="3">
        <v>100000</v>
      </c>
      <c r="G14" s="1" t="s">
        <v>14</v>
      </c>
      <c r="H14" s="4">
        <v>2.8000000000000001E-2</v>
      </c>
      <c r="I14" s="5">
        <v>13863000</v>
      </c>
    </row>
    <row r="15" spans="1:9" x14ac:dyDescent="0.4">
      <c r="A15" s="1" t="s">
        <v>33</v>
      </c>
      <c r="B15" s="1" t="s">
        <v>20</v>
      </c>
      <c r="C15" s="2">
        <v>43963</v>
      </c>
      <c r="D15" s="1" t="s">
        <v>12</v>
      </c>
      <c r="E15" s="1" t="s">
        <v>28</v>
      </c>
      <c r="F15" s="3">
        <v>50000</v>
      </c>
      <c r="G15" s="1" t="s">
        <v>18</v>
      </c>
      <c r="H15" s="4">
        <v>0.03</v>
      </c>
      <c r="I15" s="5">
        <v>6988000</v>
      </c>
    </row>
    <row r="16" spans="1:9" x14ac:dyDescent="0.4">
      <c r="A16" s="1" t="s">
        <v>34</v>
      </c>
      <c r="B16" s="1" t="s">
        <v>11</v>
      </c>
      <c r="C16" s="2">
        <v>43565</v>
      </c>
      <c r="D16" s="1" t="s">
        <v>12</v>
      </c>
      <c r="E16" s="1" t="s">
        <v>17</v>
      </c>
      <c r="F16" s="3">
        <v>150000</v>
      </c>
      <c r="G16" s="1" t="s">
        <v>18</v>
      </c>
      <c r="H16" s="4">
        <v>0.03</v>
      </c>
      <c r="I16" s="5">
        <v>20962000</v>
      </c>
    </row>
    <row r="17" spans="1:9" x14ac:dyDescent="0.4">
      <c r="A17" s="1" t="s">
        <v>35</v>
      </c>
      <c r="B17" s="1" t="s">
        <v>11</v>
      </c>
      <c r="C17" s="2">
        <v>43814</v>
      </c>
      <c r="D17" s="1" t="s">
        <v>12</v>
      </c>
      <c r="E17" s="1" t="s">
        <v>21</v>
      </c>
      <c r="F17" s="3">
        <v>75000</v>
      </c>
      <c r="G17" s="1" t="s">
        <v>18</v>
      </c>
      <c r="H17" s="4">
        <v>2.9000000000000001E-2</v>
      </c>
      <c r="I17" s="5">
        <v>10427000</v>
      </c>
    </row>
    <row r="18" spans="1:9" x14ac:dyDescent="0.4">
      <c r="A18" s="1" t="s">
        <v>36</v>
      </c>
      <c r="B18" s="1" t="s">
        <v>11</v>
      </c>
      <c r="C18" s="2">
        <v>43572</v>
      </c>
      <c r="D18" s="1" t="s">
        <v>16</v>
      </c>
      <c r="E18" s="1" t="s">
        <v>17</v>
      </c>
      <c r="F18" s="3">
        <v>120000</v>
      </c>
      <c r="G18" s="1" t="s">
        <v>18</v>
      </c>
      <c r="H18" s="4">
        <v>0.02</v>
      </c>
      <c r="I18" s="5">
        <v>15927000</v>
      </c>
    </row>
    <row r="19" spans="1:9" x14ac:dyDescent="0.4">
      <c r="A19" s="1" t="s">
        <v>37</v>
      </c>
      <c r="B19" s="1" t="s">
        <v>20</v>
      </c>
      <c r="C19" s="2">
        <v>43809</v>
      </c>
      <c r="D19" s="1" t="s">
        <v>24</v>
      </c>
      <c r="E19" s="1" t="s">
        <v>17</v>
      </c>
      <c r="F19" s="3">
        <v>10000</v>
      </c>
      <c r="G19" s="1" t="s">
        <v>18</v>
      </c>
      <c r="H19" s="4">
        <v>2.3E-2</v>
      </c>
      <c r="I19" s="5">
        <v>1348000</v>
      </c>
    </row>
    <row r="20" spans="1:9" x14ac:dyDescent="0.4">
      <c r="A20" s="1" t="s">
        <v>38</v>
      </c>
      <c r="B20" s="1" t="s">
        <v>11</v>
      </c>
      <c r="C20" s="2">
        <v>44169</v>
      </c>
      <c r="D20" s="1" t="s">
        <v>24</v>
      </c>
      <c r="E20" s="1" t="s">
        <v>21</v>
      </c>
      <c r="F20" s="3">
        <v>120000</v>
      </c>
      <c r="G20" s="1" t="s">
        <v>14</v>
      </c>
      <c r="H20" s="4">
        <v>2.8000000000000001E-2</v>
      </c>
      <c r="I20" s="5">
        <v>16635000</v>
      </c>
    </row>
    <row r="21" spans="1:9" x14ac:dyDescent="0.4">
      <c r="A21" s="1" t="s">
        <v>39</v>
      </c>
      <c r="B21" s="1" t="s">
        <v>20</v>
      </c>
      <c r="C21" s="2">
        <v>43887</v>
      </c>
      <c r="D21" s="1" t="s">
        <v>12</v>
      </c>
      <c r="E21" s="1" t="s">
        <v>28</v>
      </c>
      <c r="F21" s="3">
        <v>250000</v>
      </c>
      <c r="G21" s="1" t="s">
        <v>14</v>
      </c>
      <c r="H21" s="4">
        <v>2.8000000000000001E-2</v>
      </c>
      <c r="I21" s="5">
        <v>34656000</v>
      </c>
    </row>
    <row r="22" spans="1:9" x14ac:dyDescent="0.4">
      <c r="A22" s="1" t="s">
        <v>40</v>
      </c>
      <c r="B22" s="1" t="s">
        <v>20</v>
      </c>
      <c r="C22" s="2">
        <v>44066</v>
      </c>
      <c r="D22" s="1" t="s">
        <v>24</v>
      </c>
      <c r="E22" s="1" t="s">
        <v>21</v>
      </c>
      <c r="F22" s="3">
        <v>210000</v>
      </c>
      <c r="G22" s="1" t="s">
        <v>14</v>
      </c>
      <c r="H22" s="4">
        <v>2.8000000000000001E-2</v>
      </c>
      <c r="I22" s="5">
        <v>29111000</v>
      </c>
    </row>
    <row r="23" spans="1:9" x14ac:dyDescent="0.4">
      <c r="A23" s="1" t="s">
        <v>41</v>
      </c>
      <c r="B23" s="1" t="s">
        <v>11</v>
      </c>
      <c r="C23" s="2">
        <v>43808</v>
      </c>
      <c r="D23" s="1" t="s">
        <v>16</v>
      </c>
      <c r="E23" s="1" t="s">
        <v>13</v>
      </c>
      <c r="F23" s="3">
        <v>70000</v>
      </c>
      <c r="G23" s="1" t="s">
        <v>18</v>
      </c>
      <c r="H23" s="4">
        <v>0.02</v>
      </c>
      <c r="I23" s="5">
        <v>9291000</v>
      </c>
    </row>
    <row r="24" spans="1:9" x14ac:dyDescent="0.4">
      <c r="A24" s="1" t="s">
        <v>42</v>
      </c>
      <c r="B24" s="1" t="s">
        <v>11</v>
      </c>
      <c r="C24" s="2">
        <v>43145</v>
      </c>
      <c r="D24" s="1" t="s">
        <v>24</v>
      </c>
      <c r="E24" s="1" t="s">
        <v>21</v>
      </c>
      <c r="F24" s="3">
        <v>70000</v>
      </c>
      <c r="G24" s="1" t="s">
        <v>14</v>
      </c>
      <c r="H24" s="4">
        <v>2.3E-2</v>
      </c>
      <c r="I24" s="5">
        <v>9453000</v>
      </c>
    </row>
    <row r="25" spans="1:9" x14ac:dyDescent="0.4">
      <c r="A25" s="1" t="s">
        <v>43</v>
      </c>
      <c r="B25" s="1" t="s">
        <v>11</v>
      </c>
      <c r="C25" s="2">
        <v>44065</v>
      </c>
      <c r="D25" s="1" t="s">
        <v>24</v>
      </c>
      <c r="E25" s="1" t="s">
        <v>21</v>
      </c>
      <c r="F25" s="3">
        <v>50000</v>
      </c>
      <c r="G25" s="1" t="s">
        <v>18</v>
      </c>
      <c r="H25" s="4">
        <v>3.3000000000000002E-2</v>
      </c>
      <c r="I25" s="5">
        <v>7098000</v>
      </c>
    </row>
    <row r="27" spans="1:9" x14ac:dyDescent="0.4">
      <c r="A27" t="s">
        <v>44</v>
      </c>
    </row>
    <row r="28" spans="1:9" x14ac:dyDescent="0.4">
      <c r="A28" s="1" t="s">
        <v>1</v>
      </c>
      <c r="B28" s="1" t="s">
        <v>2</v>
      </c>
      <c r="C28" s="1" t="s">
        <v>3</v>
      </c>
      <c r="D28" s="1" t="s">
        <v>4</v>
      </c>
      <c r="E28" s="1" t="s">
        <v>5</v>
      </c>
      <c r="F28" s="1" t="s">
        <v>6</v>
      </c>
      <c r="G28" s="1" t="s">
        <v>7</v>
      </c>
      <c r="H28" s="1" t="s">
        <v>8</v>
      </c>
      <c r="I28" s="1" t="s">
        <v>9</v>
      </c>
    </row>
    <row r="29" spans="1:9" x14ac:dyDescent="0.4">
      <c r="A29" s="1" t="s">
        <v>45</v>
      </c>
      <c r="B29" s="1" t="s">
        <v>11</v>
      </c>
      <c r="C29" s="2">
        <v>43365</v>
      </c>
      <c r="D29" s="1" t="s">
        <v>16</v>
      </c>
      <c r="E29" s="1" t="s">
        <v>17</v>
      </c>
      <c r="F29" s="3">
        <v>150000</v>
      </c>
      <c r="G29" s="1" t="s">
        <v>18</v>
      </c>
      <c r="H29" s="4">
        <v>0.02</v>
      </c>
      <c r="I29" s="5">
        <v>19908000</v>
      </c>
    </row>
    <row r="30" spans="1:9" x14ac:dyDescent="0.4">
      <c r="A30" s="1" t="s">
        <v>46</v>
      </c>
      <c r="B30" s="1" t="s">
        <v>11</v>
      </c>
      <c r="C30" s="2">
        <v>43751</v>
      </c>
      <c r="D30" s="1" t="s">
        <v>12</v>
      </c>
      <c r="E30" s="1" t="s">
        <v>17</v>
      </c>
      <c r="F30" s="3">
        <v>270000</v>
      </c>
      <c r="G30" s="1" t="s">
        <v>14</v>
      </c>
      <c r="H30" s="4">
        <v>0.03</v>
      </c>
      <c r="I30" s="5">
        <v>37825000</v>
      </c>
    </row>
    <row r="31" spans="1:9" x14ac:dyDescent="0.4">
      <c r="A31" s="1" t="s">
        <v>47</v>
      </c>
      <c r="B31" s="1" t="s">
        <v>11</v>
      </c>
      <c r="C31" s="2">
        <v>44060</v>
      </c>
      <c r="D31" s="1" t="s">
        <v>16</v>
      </c>
      <c r="E31" s="1" t="s">
        <v>13</v>
      </c>
      <c r="F31" s="3">
        <v>120000</v>
      </c>
      <c r="G31" s="1" t="s">
        <v>14</v>
      </c>
      <c r="H31" s="4">
        <v>2.1999999999999999E-2</v>
      </c>
      <c r="I31" s="5">
        <v>16120000</v>
      </c>
    </row>
    <row r="32" spans="1:9" x14ac:dyDescent="0.4">
      <c r="A32" s="1" t="s">
        <v>48</v>
      </c>
      <c r="B32" s="1" t="s">
        <v>11</v>
      </c>
      <c r="C32" s="2">
        <v>43350</v>
      </c>
      <c r="D32" s="1" t="s">
        <v>12</v>
      </c>
      <c r="E32" s="1" t="s">
        <v>28</v>
      </c>
      <c r="F32" s="3">
        <v>150000</v>
      </c>
      <c r="G32" s="1" t="s">
        <v>14</v>
      </c>
      <c r="H32" s="4">
        <v>3.5999999999999997E-2</v>
      </c>
      <c r="I32" s="5">
        <v>21693000</v>
      </c>
    </row>
    <row r="33" spans="1:9" x14ac:dyDescent="0.4">
      <c r="A33" s="1" t="s">
        <v>49</v>
      </c>
      <c r="B33" s="1" t="s">
        <v>11</v>
      </c>
      <c r="C33" s="2">
        <v>43209</v>
      </c>
      <c r="D33" s="1" t="s">
        <v>24</v>
      </c>
      <c r="E33" s="1" t="s">
        <v>17</v>
      </c>
      <c r="F33" s="3">
        <v>120000</v>
      </c>
      <c r="G33" s="1" t="s">
        <v>18</v>
      </c>
      <c r="H33" s="4">
        <v>2.3E-2</v>
      </c>
      <c r="I33" s="5">
        <v>16174000</v>
      </c>
    </row>
    <row r="34" spans="1:9" x14ac:dyDescent="0.4">
      <c r="A34" s="1" t="s">
        <v>50</v>
      </c>
      <c r="B34" s="1" t="s">
        <v>20</v>
      </c>
      <c r="C34" s="2">
        <v>44042</v>
      </c>
      <c r="D34" s="1" t="s">
        <v>24</v>
      </c>
      <c r="E34" s="1" t="s">
        <v>13</v>
      </c>
      <c r="F34" s="3">
        <v>80000</v>
      </c>
      <c r="G34" s="1" t="s">
        <v>14</v>
      </c>
      <c r="H34" s="4">
        <v>2.1000000000000001E-2</v>
      </c>
      <c r="I34" s="5">
        <v>10691000</v>
      </c>
    </row>
    <row r="35" spans="1:9" x14ac:dyDescent="0.4">
      <c r="A35" s="1" t="s">
        <v>51</v>
      </c>
      <c r="B35" s="1" t="s">
        <v>11</v>
      </c>
      <c r="C35" s="2">
        <v>44164</v>
      </c>
      <c r="D35" s="1" t="s">
        <v>12</v>
      </c>
      <c r="E35" s="1" t="s">
        <v>13</v>
      </c>
      <c r="F35" s="3">
        <v>150000</v>
      </c>
      <c r="G35" s="1" t="s">
        <v>14</v>
      </c>
      <c r="H35" s="4">
        <v>2.8000000000000001E-2</v>
      </c>
      <c r="I35" s="5">
        <v>20794000</v>
      </c>
    </row>
    <row r="36" spans="1:9" x14ac:dyDescent="0.4">
      <c r="A36" s="1" t="s">
        <v>52</v>
      </c>
      <c r="B36" s="1" t="s">
        <v>20</v>
      </c>
      <c r="C36" s="2">
        <v>43443</v>
      </c>
      <c r="D36" s="1" t="s">
        <v>16</v>
      </c>
      <c r="E36" s="1" t="s">
        <v>21</v>
      </c>
      <c r="F36" s="3">
        <v>250000</v>
      </c>
      <c r="G36" s="1" t="s">
        <v>14</v>
      </c>
      <c r="H36" s="4">
        <v>2.5000000000000001E-2</v>
      </c>
      <c r="I36" s="5">
        <v>34114000</v>
      </c>
    </row>
    <row r="37" spans="1:9" x14ac:dyDescent="0.4">
      <c r="A37" s="1" t="s">
        <v>53</v>
      </c>
      <c r="B37" s="1" t="s">
        <v>11</v>
      </c>
      <c r="C37" s="2">
        <v>43635</v>
      </c>
      <c r="D37" s="1" t="s">
        <v>12</v>
      </c>
      <c r="E37" s="1" t="s">
        <v>13</v>
      </c>
      <c r="F37" s="3">
        <v>150000</v>
      </c>
      <c r="G37" s="1" t="s">
        <v>14</v>
      </c>
      <c r="H37" s="4">
        <v>2.9000000000000001E-2</v>
      </c>
      <c r="I37" s="5">
        <v>20904000</v>
      </c>
    </row>
    <row r="38" spans="1:9" x14ac:dyDescent="0.4">
      <c r="A38" s="1" t="s">
        <v>54</v>
      </c>
      <c r="B38" s="1" t="s">
        <v>11</v>
      </c>
      <c r="C38" s="2">
        <v>44124</v>
      </c>
      <c r="D38" s="1" t="s">
        <v>24</v>
      </c>
      <c r="E38" s="1" t="s">
        <v>28</v>
      </c>
      <c r="F38" s="3">
        <v>50000</v>
      </c>
      <c r="G38" s="1" t="s">
        <v>14</v>
      </c>
      <c r="H38" s="4">
        <v>2.8000000000000001E-2</v>
      </c>
      <c r="I38" s="5">
        <v>6932000</v>
      </c>
    </row>
  </sheetData>
  <phoneticPr fontId="1" type="noConversion"/>
  <printOptions headings="1"/>
  <pageMargins left="0.70866141732283472" right="0.70866141732283472" top="0.74803149606299213" bottom="0.74803149606299213" header="0.31496062992125984" footer="0.31496062992125984"/>
  <pageSetup paperSize="9" scale="90" orientation="portrait" verticalDpi="0" r:id="rId1"/>
  <headerFooter differentOddEven="1">
    <oddHeader>&amp;L&amp;P</oddHeader>
    <evenHeader>&amp;R&amp;P</evenHeader>
  </headerFooter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F8913E8-7C71-42D0-BF95-AEC6D526450A}">
  <sheetPr codeName="Sheet4"/>
  <dimension ref="A1:L42"/>
  <sheetViews>
    <sheetView tabSelected="1" zoomScale="69" workbookViewId="0">
      <selection activeCell="K3" sqref="K3"/>
    </sheetView>
  </sheetViews>
  <sheetFormatPr defaultRowHeight="17.399999999999999" x14ac:dyDescent="0.4"/>
  <cols>
    <col min="2" max="5" width="11.8984375" bestFit="1" customWidth="1"/>
    <col min="6" max="6" width="10.8984375" bestFit="1" customWidth="1"/>
    <col min="7" max="7" width="12.3984375" bestFit="1" customWidth="1"/>
    <col min="10" max="10" width="13.5" bestFit="1" customWidth="1"/>
    <col min="11" max="11" width="13" bestFit="1" customWidth="1"/>
    <col min="12" max="12" width="23.69921875" customWidth="1"/>
  </cols>
  <sheetData>
    <row r="1" spans="1:12" x14ac:dyDescent="0.4">
      <c r="A1" t="s">
        <v>0</v>
      </c>
    </row>
    <row r="2" spans="1:12" x14ac:dyDescent="0.4">
      <c r="A2" s="1" t="s">
        <v>1</v>
      </c>
      <c r="B2" s="1" t="s">
        <v>2</v>
      </c>
      <c r="C2" s="1" t="s">
        <v>3</v>
      </c>
      <c r="D2" s="1" t="s">
        <v>4</v>
      </c>
      <c r="E2" s="1" t="s">
        <v>5</v>
      </c>
      <c r="F2" s="1" t="s">
        <v>6</v>
      </c>
      <c r="G2" s="1" t="s">
        <v>55</v>
      </c>
      <c r="H2" s="1" t="s">
        <v>7</v>
      </c>
      <c r="I2" s="6" t="s">
        <v>8</v>
      </c>
      <c r="J2" s="6" t="s">
        <v>9</v>
      </c>
      <c r="K2" s="6" t="s">
        <v>56</v>
      </c>
      <c r="L2" s="6" t="s">
        <v>57</v>
      </c>
    </row>
    <row r="3" spans="1:12" x14ac:dyDescent="0.4">
      <c r="A3" s="1" t="s">
        <v>31</v>
      </c>
      <c r="B3" s="1" t="s">
        <v>11</v>
      </c>
      <c r="C3" s="2">
        <v>43800</v>
      </c>
      <c r="D3" s="1" t="s">
        <v>16</v>
      </c>
      <c r="E3" s="1" t="s">
        <v>28</v>
      </c>
      <c r="F3" s="3">
        <v>120000</v>
      </c>
      <c r="G3" s="1">
        <v>120</v>
      </c>
      <c r="H3" s="1" t="s">
        <v>18</v>
      </c>
      <c r="I3" s="4">
        <f>INDEX($B$40:$E$42,MATCH($D3,$A$40:$A$42,0),MATCH(YEAR($C3),$B$38:$E$38,1))</f>
        <v>0.02</v>
      </c>
      <c r="J3" s="7">
        <f>ROUNDUP(FV(I3/12,G3,-F3,,IF(H3="월초",1,0)),-3)</f>
        <v>15927000</v>
      </c>
      <c r="K3" s="1" t="str">
        <f ca="1">TEXT(QUOTIENT(_xlfn.DAYS(TODAY(),C3),30),"00개월")</f>
        <v>55개월</v>
      </c>
      <c r="L3" s="1" t="str" cm="1">
        <f t="array" ref="L3">fn비고(E3,F3)</f>
        <v/>
      </c>
    </row>
    <row r="4" spans="1:12" x14ac:dyDescent="0.4">
      <c r="A4" s="1" t="s">
        <v>52</v>
      </c>
      <c r="B4" s="1" t="s">
        <v>20</v>
      </c>
      <c r="C4" s="2">
        <v>42713</v>
      </c>
      <c r="D4" s="1" t="s">
        <v>16</v>
      </c>
      <c r="E4" s="1" t="s">
        <v>21</v>
      </c>
      <c r="F4" s="3">
        <v>250000</v>
      </c>
      <c r="G4" s="1">
        <v>120</v>
      </c>
      <c r="H4" s="1" t="s">
        <v>14</v>
      </c>
      <c r="I4" s="4">
        <f t="shared" ref="I4:I35" si="0">INDEX($B$40:$E$42,MATCH($D4,$A$40:$A$42,0),MATCH(YEAR($C4),$B$38:$E$38,1))</f>
        <v>2.1999999999999999E-2</v>
      </c>
      <c r="J4" s="7">
        <f t="shared" ref="J4:J35" si="1">ROUNDUP(FV(I4/12,G4,-F4,,IF(H4="월초",1,0)),-3)</f>
        <v>33584000</v>
      </c>
      <c r="K4" s="1" t="str">
        <f t="shared" ref="K4:K35" ca="1" si="2">TEXT(QUOTIENT(_xlfn.DAYS(TODAY(),C4),30),"00개월")</f>
        <v>92개월</v>
      </c>
      <c r="L4" s="1" t="str" cm="1">
        <f t="array" ref="L4">fn비고(E4,F4)</f>
        <v>15만원이상-여의도250,000</v>
      </c>
    </row>
    <row r="5" spans="1:12" x14ac:dyDescent="0.4">
      <c r="A5" s="1" t="s">
        <v>36</v>
      </c>
      <c r="B5" s="1" t="s">
        <v>11</v>
      </c>
      <c r="C5" s="2">
        <v>43572</v>
      </c>
      <c r="D5" s="1" t="s">
        <v>16</v>
      </c>
      <c r="E5" s="1" t="s">
        <v>17</v>
      </c>
      <c r="F5" s="3">
        <v>120000</v>
      </c>
      <c r="G5" s="1">
        <v>120</v>
      </c>
      <c r="H5" s="1" t="s">
        <v>18</v>
      </c>
      <c r="I5" s="4">
        <f t="shared" si="0"/>
        <v>0.02</v>
      </c>
      <c r="J5" s="7">
        <f t="shared" si="1"/>
        <v>15927000</v>
      </c>
      <c r="K5" s="1" t="str">
        <f t="shared" ca="1" si="2"/>
        <v>63개월</v>
      </c>
      <c r="L5" s="1" t="str" cm="1">
        <f t="array" ref="L5">fn비고(E5,F5)</f>
        <v/>
      </c>
    </row>
    <row r="6" spans="1:12" x14ac:dyDescent="0.4">
      <c r="A6" s="1" t="s">
        <v>23</v>
      </c>
      <c r="B6" s="1" t="s">
        <v>11</v>
      </c>
      <c r="C6" s="2">
        <v>43734</v>
      </c>
      <c r="D6" s="1" t="s">
        <v>24</v>
      </c>
      <c r="E6" s="1" t="s">
        <v>13</v>
      </c>
      <c r="F6" s="3">
        <v>100000</v>
      </c>
      <c r="G6" s="1">
        <v>120</v>
      </c>
      <c r="H6" s="1" t="s">
        <v>14</v>
      </c>
      <c r="I6" s="4">
        <f t="shared" si="0"/>
        <v>2.3E-2</v>
      </c>
      <c r="J6" s="7">
        <f t="shared" si="1"/>
        <v>13504000</v>
      </c>
      <c r="K6" s="1" t="str">
        <f t="shared" ca="1" si="2"/>
        <v>58개월</v>
      </c>
      <c r="L6" s="1" t="str" cm="1">
        <f t="array" ref="L6">fn비고(E6,F6)</f>
        <v/>
      </c>
    </row>
    <row r="7" spans="1:12" x14ac:dyDescent="0.4">
      <c r="A7" s="1" t="s">
        <v>25</v>
      </c>
      <c r="B7" s="1" t="s">
        <v>11</v>
      </c>
      <c r="C7" s="2">
        <v>43456</v>
      </c>
      <c r="D7" s="1" t="s">
        <v>16</v>
      </c>
      <c r="E7" s="1" t="s">
        <v>13</v>
      </c>
      <c r="F7" s="3">
        <v>90000</v>
      </c>
      <c r="G7" s="1">
        <v>120</v>
      </c>
      <c r="H7" s="1" t="s">
        <v>14</v>
      </c>
      <c r="I7" s="4">
        <f t="shared" si="0"/>
        <v>0.02</v>
      </c>
      <c r="J7" s="7">
        <f t="shared" si="1"/>
        <v>11965000</v>
      </c>
      <c r="K7" s="1" t="str">
        <f t="shared" ca="1" si="2"/>
        <v>67개월</v>
      </c>
      <c r="L7" s="1" t="str" cm="1">
        <f t="array" ref="L7">fn비고(E7,F7)</f>
        <v/>
      </c>
    </row>
    <row r="8" spans="1:12" x14ac:dyDescent="0.4">
      <c r="A8" s="1" t="s">
        <v>10</v>
      </c>
      <c r="B8" s="1" t="s">
        <v>11</v>
      </c>
      <c r="C8" s="2">
        <v>43894</v>
      </c>
      <c r="D8" s="1" t="s">
        <v>12</v>
      </c>
      <c r="E8" s="1" t="s">
        <v>13</v>
      </c>
      <c r="F8" s="3">
        <v>120000</v>
      </c>
      <c r="G8" s="1">
        <v>120</v>
      </c>
      <c r="H8" s="1" t="s">
        <v>14</v>
      </c>
      <c r="I8" s="4">
        <f t="shared" si="0"/>
        <v>2.8000000000000001E-2</v>
      </c>
      <c r="J8" s="7">
        <f t="shared" si="1"/>
        <v>16635000</v>
      </c>
      <c r="K8" s="1" t="str">
        <f t="shared" ca="1" si="2"/>
        <v>52개월</v>
      </c>
      <c r="L8" s="1" t="str" cm="1">
        <f t="array" ref="L8">fn비고(E8,F8)</f>
        <v/>
      </c>
    </row>
    <row r="9" spans="1:12" x14ac:dyDescent="0.4">
      <c r="A9" s="1" t="s">
        <v>49</v>
      </c>
      <c r="B9" s="1" t="s">
        <v>11</v>
      </c>
      <c r="C9" s="2">
        <v>43209</v>
      </c>
      <c r="D9" s="1" t="s">
        <v>24</v>
      </c>
      <c r="E9" s="1" t="s">
        <v>17</v>
      </c>
      <c r="F9" s="3">
        <v>120000</v>
      </c>
      <c r="G9" s="1">
        <v>120</v>
      </c>
      <c r="H9" s="1" t="s">
        <v>18</v>
      </c>
      <c r="I9" s="4">
        <f t="shared" si="0"/>
        <v>2.3E-2</v>
      </c>
      <c r="J9" s="7">
        <f t="shared" si="1"/>
        <v>16174000</v>
      </c>
      <c r="K9" s="1" t="str">
        <f t="shared" ca="1" si="2"/>
        <v>75개월</v>
      </c>
      <c r="L9" s="1" t="str" cm="1">
        <f t="array" ref="L9">fn비고(E9,F9)</f>
        <v/>
      </c>
    </row>
    <row r="10" spans="1:12" x14ac:dyDescent="0.4">
      <c r="A10" s="1" t="s">
        <v>37</v>
      </c>
      <c r="B10" s="1" t="s">
        <v>20</v>
      </c>
      <c r="C10" s="2">
        <v>43809</v>
      </c>
      <c r="D10" s="1" t="s">
        <v>24</v>
      </c>
      <c r="E10" s="1" t="s">
        <v>17</v>
      </c>
      <c r="F10" s="3">
        <v>10000</v>
      </c>
      <c r="G10" s="1">
        <v>120</v>
      </c>
      <c r="H10" s="1" t="s">
        <v>18</v>
      </c>
      <c r="I10" s="4">
        <f t="shared" si="0"/>
        <v>2.3E-2</v>
      </c>
      <c r="J10" s="7">
        <f t="shared" si="1"/>
        <v>1348000</v>
      </c>
      <c r="K10" s="1" t="str">
        <f t="shared" ca="1" si="2"/>
        <v>55개월</v>
      </c>
      <c r="L10" s="1" t="str" cm="1">
        <f t="array" ref="L10">fn비고(E10,F10)</f>
        <v/>
      </c>
    </row>
    <row r="11" spans="1:12" x14ac:dyDescent="0.4">
      <c r="A11" s="1" t="s">
        <v>19</v>
      </c>
      <c r="B11" s="1" t="s">
        <v>20</v>
      </c>
      <c r="C11" s="2">
        <v>42552</v>
      </c>
      <c r="D11" s="1" t="s">
        <v>16</v>
      </c>
      <c r="E11" s="1" t="s">
        <v>21</v>
      </c>
      <c r="F11" s="3">
        <v>50000</v>
      </c>
      <c r="G11" s="1">
        <v>120</v>
      </c>
      <c r="H11" s="1" t="s">
        <v>14</v>
      </c>
      <c r="I11" s="4">
        <f t="shared" si="0"/>
        <v>2.1999999999999999E-2</v>
      </c>
      <c r="J11" s="7">
        <f t="shared" si="1"/>
        <v>6717000</v>
      </c>
      <c r="K11" s="1" t="str">
        <f t="shared" ca="1" si="2"/>
        <v>97개월</v>
      </c>
      <c r="L11" s="1" t="str" cm="1">
        <f t="array" ref="L11">fn비고(E11,F11)</f>
        <v/>
      </c>
    </row>
    <row r="12" spans="1:12" x14ac:dyDescent="0.4">
      <c r="A12" s="1" t="s">
        <v>34</v>
      </c>
      <c r="B12" s="1" t="s">
        <v>11</v>
      </c>
      <c r="C12" s="2">
        <v>43565</v>
      </c>
      <c r="D12" s="1" t="s">
        <v>12</v>
      </c>
      <c r="E12" s="1" t="s">
        <v>17</v>
      </c>
      <c r="F12" s="3">
        <v>150000</v>
      </c>
      <c r="G12" s="1">
        <v>120</v>
      </c>
      <c r="H12" s="1" t="s">
        <v>18</v>
      </c>
      <c r="I12" s="4">
        <f t="shared" si="0"/>
        <v>2.9000000000000001E-2</v>
      </c>
      <c r="J12" s="7">
        <f t="shared" si="1"/>
        <v>20853000</v>
      </c>
      <c r="K12" s="1" t="str">
        <f t="shared" ca="1" si="2"/>
        <v>63개월</v>
      </c>
      <c r="L12" s="1" t="str" cm="1">
        <f t="array" ref="L12">fn비고(E12,F12)</f>
        <v/>
      </c>
    </row>
    <row r="13" spans="1:12" x14ac:dyDescent="0.4">
      <c r="A13" s="1" t="s">
        <v>35</v>
      </c>
      <c r="B13" s="1" t="s">
        <v>11</v>
      </c>
      <c r="C13" s="2">
        <v>43814</v>
      </c>
      <c r="D13" s="1" t="s">
        <v>12</v>
      </c>
      <c r="E13" s="1" t="s">
        <v>21</v>
      </c>
      <c r="F13" s="3">
        <v>75000</v>
      </c>
      <c r="G13" s="1">
        <v>120</v>
      </c>
      <c r="H13" s="1" t="s">
        <v>18</v>
      </c>
      <c r="I13" s="4">
        <f t="shared" si="0"/>
        <v>2.9000000000000001E-2</v>
      </c>
      <c r="J13" s="7">
        <f t="shared" si="1"/>
        <v>10427000</v>
      </c>
      <c r="K13" s="1" t="str">
        <f t="shared" ca="1" si="2"/>
        <v>55개월</v>
      </c>
      <c r="L13" s="1" t="str" cm="1">
        <f t="array" ref="L13">fn비고(E13,F13)</f>
        <v/>
      </c>
    </row>
    <row r="14" spans="1:12" x14ac:dyDescent="0.4">
      <c r="A14" s="1" t="s">
        <v>51</v>
      </c>
      <c r="B14" s="1" t="s">
        <v>11</v>
      </c>
      <c r="C14" s="2">
        <v>44164</v>
      </c>
      <c r="D14" s="1" t="s">
        <v>12</v>
      </c>
      <c r="E14" s="1" t="s">
        <v>13</v>
      </c>
      <c r="F14" s="3">
        <v>150000</v>
      </c>
      <c r="G14" s="1">
        <v>120</v>
      </c>
      <c r="H14" s="1" t="s">
        <v>14</v>
      </c>
      <c r="I14" s="4">
        <f t="shared" si="0"/>
        <v>2.8000000000000001E-2</v>
      </c>
      <c r="J14" s="7">
        <f t="shared" si="1"/>
        <v>20794000</v>
      </c>
      <c r="K14" s="1" t="str">
        <f t="shared" ca="1" si="2"/>
        <v>43개월</v>
      </c>
      <c r="L14" s="1" t="str" cm="1">
        <f t="array" ref="L14">fn비고(E14,F14)</f>
        <v>15만원이상-명동150,000</v>
      </c>
    </row>
    <row r="15" spans="1:12" x14ac:dyDescent="0.4">
      <c r="A15" s="1" t="s">
        <v>38</v>
      </c>
      <c r="B15" s="1" t="s">
        <v>11</v>
      </c>
      <c r="C15" s="2">
        <v>42708</v>
      </c>
      <c r="D15" s="1" t="s">
        <v>24</v>
      </c>
      <c r="E15" s="1" t="s">
        <v>21</v>
      </c>
      <c r="F15" s="3">
        <v>120000</v>
      </c>
      <c r="G15" s="1">
        <v>120</v>
      </c>
      <c r="H15" s="1" t="s">
        <v>14</v>
      </c>
      <c r="I15" s="4">
        <f t="shared" si="0"/>
        <v>2.8000000000000001E-2</v>
      </c>
      <c r="J15" s="7">
        <f t="shared" si="1"/>
        <v>16635000</v>
      </c>
      <c r="K15" s="1" t="str">
        <f t="shared" ca="1" si="2"/>
        <v>92개월</v>
      </c>
      <c r="L15" s="1" t="str" cm="1">
        <f t="array" ref="L15">fn비고(E15,F15)</f>
        <v/>
      </c>
    </row>
    <row r="16" spans="1:12" x14ac:dyDescent="0.4">
      <c r="A16" s="1" t="s">
        <v>32</v>
      </c>
      <c r="B16" s="1" t="s">
        <v>20</v>
      </c>
      <c r="C16" s="2">
        <v>44191</v>
      </c>
      <c r="D16" s="1" t="s">
        <v>24</v>
      </c>
      <c r="E16" s="1" t="s">
        <v>13</v>
      </c>
      <c r="F16" s="3">
        <v>100000</v>
      </c>
      <c r="G16" s="1">
        <v>120</v>
      </c>
      <c r="H16" s="1" t="s">
        <v>14</v>
      </c>
      <c r="I16" s="4">
        <f t="shared" si="0"/>
        <v>2.1000000000000001E-2</v>
      </c>
      <c r="J16" s="7">
        <f t="shared" si="1"/>
        <v>13364000</v>
      </c>
      <c r="K16" s="1" t="str">
        <f t="shared" ca="1" si="2"/>
        <v>42개월</v>
      </c>
      <c r="L16" s="1" t="str" cm="1">
        <f t="array" ref="L16">fn비고(E16,F16)</f>
        <v/>
      </c>
    </row>
    <row r="17" spans="1:12" x14ac:dyDescent="0.4">
      <c r="A17" s="1" t="s">
        <v>22</v>
      </c>
      <c r="B17" s="1" t="s">
        <v>20</v>
      </c>
      <c r="C17" s="2">
        <v>42965</v>
      </c>
      <c r="D17" s="1" t="s">
        <v>12</v>
      </c>
      <c r="E17" s="1" t="s">
        <v>21</v>
      </c>
      <c r="F17" s="3">
        <v>80000</v>
      </c>
      <c r="G17" s="1">
        <v>120</v>
      </c>
      <c r="H17" s="1" t="s">
        <v>14</v>
      </c>
      <c r="I17" s="4">
        <f t="shared" si="0"/>
        <v>0.03</v>
      </c>
      <c r="J17" s="7">
        <f t="shared" si="1"/>
        <v>11208000</v>
      </c>
      <c r="K17" s="1" t="str">
        <f t="shared" ca="1" si="2"/>
        <v>83개월</v>
      </c>
      <c r="L17" s="1" t="str" cm="1">
        <f t="array" ref="L17">fn비고(E17,F17)</f>
        <v/>
      </c>
    </row>
    <row r="18" spans="1:12" x14ac:dyDescent="0.4">
      <c r="A18" s="1" t="s">
        <v>50</v>
      </c>
      <c r="B18" s="1" t="s">
        <v>20</v>
      </c>
      <c r="C18" s="2">
        <v>44042</v>
      </c>
      <c r="D18" s="1" t="s">
        <v>24</v>
      </c>
      <c r="E18" s="1" t="s">
        <v>13</v>
      </c>
      <c r="F18" s="3">
        <v>80000</v>
      </c>
      <c r="G18" s="1">
        <v>120</v>
      </c>
      <c r="H18" s="1" t="s">
        <v>14</v>
      </c>
      <c r="I18" s="4">
        <f t="shared" si="0"/>
        <v>2.1000000000000001E-2</v>
      </c>
      <c r="J18" s="7">
        <f t="shared" si="1"/>
        <v>10691000</v>
      </c>
      <c r="K18" s="1" t="str">
        <f t="shared" ca="1" si="2"/>
        <v>47개월</v>
      </c>
      <c r="L18" s="1" t="str" cm="1">
        <f t="array" ref="L18">fn비고(E18,F18)</f>
        <v/>
      </c>
    </row>
    <row r="19" spans="1:12" x14ac:dyDescent="0.4">
      <c r="A19" s="1" t="s">
        <v>54</v>
      </c>
      <c r="B19" s="1" t="s">
        <v>11</v>
      </c>
      <c r="C19" s="2">
        <v>44124</v>
      </c>
      <c r="D19" s="1" t="s">
        <v>24</v>
      </c>
      <c r="E19" s="1" t="s">
        <v>28</v>
      </c>
      <c r="F19" s="3">
        <v>50000</v>
      </c>
      <c r="G19" s="1">
        <v>120</v>
      </c>
      <c r="H19" s="1" t="s">
        <v>14</v>
      </c>
      <c r="I19" s="4">
        <f t="shared" si="0"/>
        <v>2.1000000000000001E-2</v>
      </c>
      <c r="J19" s="7">
        <f t="shared" si="1"/>
        <v>6682000</v>
      </c>
      <c r="K19" s="1" t="str">
        <f t="shared" ca="1" si="2"/>
        <v>45개월</v>
      </c>
      <c r="L19" s="1" t="str" cm="1">
        <f t="array" ref="L19">fn비고(E19,F19)</f>
        <v/>
      </c>
    </row>
    <row r="20" spans="1:12" x14ac:dyDescent="0.4">
      <c r="A20" s="1" t="s">
        <v>33</v>
      </c>
      <c r="B20" s="1" t="s">
        <v>20</v>
      </c>
      <c r="C20" s="2">
        <v>43963</v>
      </c>
      <c r="D20" s="1" t="s">
        <v>12</v>
      </c>
      <c r="E20" s="1" t="s">
        <v>28</v>
      </c>
      <c r="F20" s="3">
        <v>50000</v>
      </c>
      <c r="G20" s="1">
        <v>120</v>
      </c>
      <c r="H20" s="1" t="s">
        <v>18</v>
      </c>
      <c r="I20" s="4">
        <f t="shared" si="0"/>
        <v>2.8000000000000001E-2</v>
      </c>
      <c r="J20" s="7">
        <f t="shared" si="1"/>
        <v>6915000</v>
      </c>
      <c r="K20" s="1" t="str">
        <f t="shared" ca="1" si="2"/>
        <v>50개월</v>
      </c>
      <c r="L20" s="1" t="str" cm="1">
        <f t="array" ref="L20">fn비고(E20,F20)</f>
        <v/>
      </c>
    </row>
    <row r="21" spans="1:12" x14ac:dyDescent="0.4">
      <c r="A21" s="1" t="s">
        <v>45</v>
      </c>
      <c r="B21" s="1" t="s">
        <v>11</v>
      </c>
      <c r="C21" s="2">
        <v>43365</v>
      </c>
      <c r="D21" s="1" t="s">
        <v>16</v>
      </c>
      <c r="E21" s="1" t="s">
        <v>17</v>
      </c>
      <c r="F21" s="3">
        <v>150000</v>
      </c>
      <c r="G21" s="1">
        <v>120</v>
      </c>
      <c r="H21" s="1" t="s">
        <v>18</v>
      </c>
      <c r="I21" s="4">
        <f t="shared" si="0"/>
        <v>0.02</v>
      </c>
      <c r="J21" s="7">
        <f t="shared" si="1"/>
        <v>19908000</v>
      </c>
      <c r="K21" s="1" t="str">
        <f t="shared" ca="1" si="2"/>
        <v>70개월</v>
      </c>
      <c r="L21" s="1" t="str" cm="1">
        <f t="array" ref="L21">fn비고(E21,F21)</f>
        <v/>
      </c>
    </row>
    <row r="22" spans="1:12" x14ac:dyDescent="0.4">
      <c r="A22" s="1" t="s">
        <v>46</v>
      </c>
      <c r="B22" s="1" t="s">
        <v>11</v>
      </c>
      <c r="C22" s="2">
        <v>43751</v>
      </c>
      <c r="D22" s="1" t="s">
        <v>12</v>
      </c>
      <c r="E22" s="1" t="s">
        <v>17</v>
      </c>
      <c r="F22" s="3">
        <v>270000</v>
      </c>
      <c r="G22" s="1">
        <v>120</v>
      </c>
      <c r="H22" s="1" t="s">
        <v>14</v>
      </c>
      <c r="I22" s="4">
        <f t="shared" si="0"/>
        <v>2.9000000000000001E-2</v>
      </c>
      <c r="J22" s="7">
        <f t="shared" si="1"/>
        <v>37626000</v>
      </c>
      <c r="K22" s="1" t="str">
        <f t="shared" ca="1" si="2"/>
        <v>57개월</v>
      </c>
      <c r="L22" s="1" t="str" cm="1">
        <f t="array" ref="L22">fn비고(E22,F22)</f>
        <v/>
      </c>
    </row>
    <row r="23" spans="1:12" x14ac:dyDescent="0.4">
      <c r="A23" s="1" t="s">
        <v>47</v>
      </c>
      <c r="B23" s="1" t="s">
        <v>11</v>
      </c>
      <c r="C23" s="2">
        <v>44060</v>
      </c>
      <c r="D23" s="1" t="s">
        <v>16</v>
      </c>
      <c r="E23" s="1" t="s">
        <v>13</v>
      </c>
      <c r="F23" s="3">
        <v>120000</v>
      </c>
      <c r="G23" s="1">
        <v>120</v>
      </c>
      <c r="H23" s="1" t="s">
        <v>14</v>
      </c>
      <c r="I23" s="4">
        <f t="shared" si="0"/>
        <v>1.4999999999999999E-2</v>
      </c>
      <c r="J23" s="7">
        <f t="shared" si="1"/>
        <v>15546000</v>
      </c>
      <c r="K23" s="1" t="str">
        <f t="shared" ca="1" si="2"/>
        <v>47개월</v>
      </c>
      <c r="L23" s="1" t="str" cm="1">
        <f t="array" ref="L23">fn비고(E23,F23)</f>
        <v/>
      </c>
    </row>
    <row r="24" spans="1:12" x14ac:dyDescent="0.4">
      <c r="A24" s="1" t="s">
        <v>48</v>
      </c>
      <c r="B24" s="1" t="s">
        <v>11</v>
      </c>
      <c r="C24" s="2">
        <v>43350</v>
      </c>
      <c r="D24" s="1" t="s">
        <v>12</v>
      </c>
      <c r="E24" s="1" t="s">
        <v>28</v>
      </c>
      <c r="F24" s="3">
        <v>150000</v>
      </c>
      <c r="G24" s="1">
        <v>120</v>
      </c>
      <c r="H24" s="1" t="s">
        <v>14</v>
      </c>
      <c r="I24" s="4">
        <f t="shared" si="0"/>
        <v>2.9000000000000001E-2</v>
      </c>
      <c r="J24" s="7">
        <f t="shared" si="1"/>
        <v>20904000</v>
      </c>
      <c r="K24" s="1" t="str">
        <f t="shared" ca="1" si="2"/>
        <v>70개월</v>
      </c>
      <c r="L24" s="1" t="str" cm="1">
        <f t="array" ref="L24">fn비고(E24,F24)</f>
        <v/>
      </c>
    </row>
    <row r="25" spans="1:12" x14ac:dyDescent="0.4">
      <c r="A25" s="1" t="s">
        <v>26</v>
      </c>
      <c r="B25" s="1" t="s">
        <v>20</v>
      </c>
      <c r="C25" s="2">
        <v>43783</v>
      </c>
      <c r="D25" s="1" t="s">
        <v>16</v>
      </c>
      <c r="E25" s="1" t="s">
        <v>21</v>
      </c>
      <c r="F25" s="3">
        <v>100000</v>
      </c>
      <c r="G25" s="1">
        <v>120</v>
      </c>
      <c r="H25" s="1" t="s">
        <v>14</v>
      </c>
      <c r="I25" s="4">
        <f t="shared" si="0"/>
        <v>0.02</v>
      </c>
      <c r="J25" s="7">
        <f t="shared" si="1"/>
        <v>13295000</v>
      </c>
      <c r="K25" s="1" t="str">
        <f t="shared" ca="1" si="2"/>
        <v>56개월</v>
      </c>
      <c r="L25" s="1" t="str" cm="1">
        <f t="array" ref="L25">fn비고(E25,F25)</f>
        <v/>
      </c>
    </row>
    <row r="26" spans="1:12" x14ac:dyDescent="0.4">
      <c r="A26" s="1" t="s">
        <v>27</v>
      </c>
      <c r="B26" s="1" t="s">
        <v>20</v>
      </c>
      <c r="C26" s="2">
        <v>43574</v>
      </c>
      <c r="D26" s="1" t="s">
        <v>16</v>
      </c>
      <c r="E26" s="1" t="s">
        <v>28</v>
      </c>
      <c r="F26" s="3">
        <v>120000</v>
      </c>
      <c r="G26" s="1">
        <v>120</v>
      </c>
      <c r="H26" s="1" t="s">
        <v>18</v>
      </c>
      <c r="I26" s="4">
        <f t="shared" si="0"/>
        <v>0.02</v>
      </c>
      <c r="J26" s="7">
        <f t="shared" si="1"/>
        <v>15927000</v>
      </c>
      <c r="K26" s="1" t="str">
        <f t="shared" ca="1" si="2"/>
        <v>63개월</v>
      </c>
      <c r="L26" s="1" t="str" cm="1">
        <f t="array" ref="L26">fn비고(E26,F26)</f>
        <v/>
      </c>
    </row>
    <row r="27" spans="1:12" x14ac:dyDescent="0.4">
      <c r="A27" s="1" t="s">
        <v>29</v>
      </c>
      <c r="B27" s="1" t="s">
        <v>11</v>
      </c>
      <c r="C27" s="2">
        <v>42703</v>
      </c>
      <c r="D27" s="1" t="s">
        <v>16</v>
      </c>
      <c r="E27" s="1" t="s">
        <v>21</v>
      </c>
      <c r="F27" s="3">
        <v>250000</v>
      </c>
      <c r="G27" s="1">
        <v>120</v>
      </c>
      <c r="H27" s="1" t="s">
        <v>14</v>
      </c>
      <c r="I27" s="4">
        <f t="shared" si="0"/>
        <v>2.1999999999999999E-2</v>
      </c>
      <c r="J27" s="7">
        <f t="shared" si="1"/>
        <v>33584000</v>
      </c>
      <c r="K27" s="1" t="str">
        <f t="shared" ca="1" si="2"/>
        <v>92개월</v>
      </c>
      <c r="L27" s="1" t="str" cm="1">
        <f t="array" ref="L27">fn비고(E27,F27)</f>
        <v>15만원이상-여의도250,000</v>
      </c>
    </row>
    <row r="28" spans="1:12" x14ac:dyDescent="0.4">
      <c r="A28" s="1" t="s">
        <v>30</v>
      </c>
      <c r="B28" s="1" t="s">
        <v>11</v>
      </c>
      <c r="C28" s="2">
        <v>43834</v>
      </c>
      <c r="D28" s="1" t="s">
        <v>24</v>
      </c>
      <c r="E28" s="1" t="s">
        <v>13</v>
      </c>
      <c r="F28" s="3">
        <v>10000</v>
      </c>
      <c r="G28" s="1">
        <v>120</v>
      </c>
      <c r="H28" s="1" t="s">
        <v>18</v>
      </c>
      <c r="I28" s="4">
        <f t="shared" si="0"/>
        <v>2.1000000000000001E-2</v>
      </c>
      <c r="J28" s="7">
        <f t="shared" si="1"/>
        <v>1335000</v>
      </c>
      <c r="K28" s="1" t="str">
        <f t="shared" ca="1" si="2"/>
        <v>54개월</v>
      </c>
      <c r="L28" s="1" t="str" cm="1">
        <f t="array" ref="L28">fn비고(E28,F28)</f>
        <v/>
      </c>
    </row>
    <row r="29" spans="1:12" x14ac:dyDescent="0.4">
      <c r="A29" s="1" t="s">
        <v>39</v>
      </c>
      <c r="B29" s="1" t="s">
        <v>20</v>
      </c>
      <c r="C29" s="2">
        <v>43887</v>
      </c>
      <c r="D29" s="1" t="s">
        <v>12</v>
      </c>
      <c r="E29" s="1" t="s">
        <v>28</v>
      </c>
      <c r="F29" s="3">
        <v>250000</v>
      </c>
      <c r="G29" s="1">
        <v>120</v>
      </c>
      <c r="H29" s="1" t="s">
        <v>14</v>
      </c>
      <c r="I29" s="4">
        <f t="shared" si="0"/>
        <v>2.8000000000000001E-2</v>
      </c>
      <c r="J29" s="7">
        <f t="shared" si="1"/>
        <v>34656000</v>
      </c>
      <c r="K29" s="1" t="str">
        <f t="shared" ca="1" si="2"/>
        <v>53개월</v>
      </c>
      <c r="L29" s="1" t="str" cm="1">
        <f t="array" ref="L29">fn비고(E29,F29)</f>
        <v/>
      </c>
    </row>
    <row r="30" spans="1:12" x14ac:dyDescent="0.4">
      <c r="A30" s="1" t="s">
        <v>40</v>
      </c>
      <c r="B30" s="1" t="s">
        <v>20</v>
      </c>
      <c r="C30" s="2">
        <v>44066</v>
      </c>
      <c r="D30" s="1" t="s">
        <v>24</v>
      </c>
      <c r="E30" s="1" t="s">
        <v>21</v>
      </c>
      <c r="F30" s="3">
        <v>210000</v>
      </c>
      <c r="G30" s="1">
        <v>120</v>
      </c>
      <c r="H30" s="1" t="s">
        <v>14</v>
      </c>
      <c r="I30" s="4">
        <f t="shared" si="0"/>
        <v>2.1000000000000001E-2</v>
      </c>
      <c r="J30" s="7">
        <f t="shared" si="1"/>
        <v>28064000</v>
      </c>
      <c r="K30" s="1" t="str">
        <f t="shared" ca="1" si="2"/>
        <v>47개월</v>
      </c>
      <c r="L30" s="1" t="str" cm="1">
        <f t="array" ref="L30">fn비고(E30,F30)</f>
        <v>15만원이상-여의도210,000</v>
      </c>
    </row>
    <row r="31" spans="1:12" x14ac:dyDescent="0.4">
      <c r="A31" s="1" t="s">
        <v>41</v>
      </c>
      <c r="B31" s="1" t="s">
        <v>11</v>
      </c>
      <c r="C31" s="2">
        <v>43808</v>
      </c>
      <c r="D31" s="1" t="s">
        <v>16</v>
      </c>
      <c r="E31" s="1" t="s">
        <v>13</v>
      </c>
      <c r="F31" s="3">
        <v>70000</v>
      </c>
      <c r="G31" s="1">
        <v>120</v>
      </c>
      <c r="H31" s="1" t="s">
        <v>18</v>
      </c>
      <c r="I31" s="4">
        <f t="shared" si="0"/>
        <v>0.02</v>
      </c>
      <c r="J31" s="7">
        <f t="shared" si="1"/>
        <v>9291000</v>
      </c>
      <c r="K31" s="1" t="str">
        <f t="shared" ca="1" si="2"/>
        <v>55개월</v>
      </c>
      <c r="L31" s="1" t="str" cm="1">
        <f t="array" ref="L31">fn비고(E31,F31)</f>
        <v/>
      </c>
    </row>
    <row r="32" spans="1:12" x14ac:dyDescent="0.4">
      <c r="A32" s="1" t="s">
        <v>42</v>
      </c>
      <c r="B32" s="1" t="s">
        <v>11</v>
      </c>
      <c r="C32" s="2">
        <v>43145</v>
      </c>
      <c r="D32" s="1" t="s">
        <v>24</v>
      </c>
      <c r="E32" s="1" t="s">
        <v>21</v>
      </c>
      <c r="F32" s="3">
        <v>70000</v>
      </c>
      <c r="G32" s="1">
        <v>120</v>
      </c>
      <c r="H32" s="1" t="s">
        <v>14</v>
      </c>
      <c r="I32" s="4">
        <f t="shared" si="0"/>
        <v>2.3E-2</v>
      </c>
      <c r="J32" s="7">
        <f t="shared" si="1"/>
        <v>9453000</v>
      </c>
      <c r="K32" s="1" t="str">
        <f t="shared" ca="1" si="2"/>
        <v>77개월</v>
      </c>
      <c r="L32" s="1" t="str" cm="1">
        <f t="array" ref="L32">fn비고(E32,F32)</f>
        <v/>
      </c>
    </row>
    <row r="33" spans="1:12" x14ac:dyDescent="0.4">
      <c r="A33" s="1" t="s">
        <v>15</v>
      </c>
      <c r="B33" s="1" t="s">
        <v>11</v>
      </c>
      <c r="C33" s="2">
        <v>42395</v>
      </c>
      <c r="D33" s="1" t="s">
        <v>16</v>
      </c>
      <c r="E33" s="1" t="s">
        <v>17</v>
      </c>
      <c r="F33" s="3">
        <v>150000</v>
      </c>
      <c r="G33" s="1">
        <v>120</v>
      </c>
      <c r="H33" s="1" t="s">
        <v>18</v>
      </c>
      <c r="I33" s="4">
        <f t="shared" si="0"/>
        <v>2.1999999999999999E-2</v>
      </c>
      <c r="J33" s="7">
        <f t="shared" si="1"/>
        <v>20114000</v>
      </c>
      <c r="K33" s="1" t="str">
        <f t="shared" ca="1" si="2"/>
        <v>102개월</v>
      </c>
      <c r="L33" s="1" t="str" cm="1">
        <f t="array" ref="L33">fn비고(E33,F33)</f>
        <v/>
      </c>
    </row>
    <row r="34" spans="1:12" x14ac:dyDescent="0.4">
      <c r="A34" s="1" t="s">
        <v>53</v>
      </c>
      <c r="B34" s="1" t="s">
        <v>11</v>
      </c>
      <c r="C34" s="2">
        <v>43635</v>
      </c>
      <c r="D34" s="1" t="s">
        <v>12</v>
      </c>
      <c r="E34" s="1" t="s">
        <v>13</v>
      </c>
      <c r="F34" s="3">
        <v>150000</v>
      </c>
      <c r="G34" s="1">
        <v>120</v>
      </c>
      <c r="H34" s="1" t="s">
        <v>14</v>
      </c>
      <c r="I34" s="4">
        <f t="shared" si="0"/>
        <v>2.9000000000000001E-2</v>
      </c>
      <c r="J34" s="7">
        <f t="shared" si="1"/>
        <v>20904000</v>
      </c>
      <c r="K34" s="1" t="str">
        <f t="shared" ca="1" si="2"/>
        <v>61개월</v>
      </c>
      <c r="L34" s="1" t="str" cm="1">
        <f t="array" ref="L34">fn비고(E34,F34)</f>
        <v>15만원이상-명동150,000</v>
      </c>
    </row>
    <row r="35" spans="1:12" x14ac:dyDescent="0.4">
      <c r="A35" s="1" t="s">
        <v>43</v>
      </c>
      <c r="B35" s="1" t="s">
        <v>11</v>
      </c>
      <c r="C35" s="2">
        <v>44065</v>
      </c>
      <c r="D35" s="1" t="s">
        <v>24</v>
      </c>
      <c r="E35" s="1" t="s">
        <v>21</v>
      </c>
      <c r="F35" s="3">
        <v>50000</v>
      </c>
      <c r="G35" s="1">
        <v>120</v>
      </c>
      <c r="H35" s="1" t="s">
        <v>18</v>
      </c>
      <c r="I35" s="4">
        <f t="shared" si="0"/>
        <v>2.1000000000000001E-2</v>
      </c>
      <c r="J35" s="7">
        <f t="shared" si="1"/>
        <v>6671000</v>
      </c>
      <c r="K35" s="1" t="str">
        <f t="shared" ca="1" si="2"/>
        <v>47개월</v>
      </c>
      <c r="L35" s="1" t="str" cm="1">
        <f t="array" ref="L35">fn비고(E35,F35)</f>
        <v/>
      </c>
    </row>
    <row r="37" spans="1:12" x14ac:dyDescent="0.4">
      <c r="A37" t="s">
        <v>58</v>
      </c>
    </row>
    <row r="38" spans="1:12" x14ac:dyDescent="0.4">
      <c r="A38" s="8"/>
      <c r="B38" s="9">
        <v>2014</v>
      </c>
      <c r="C38" s="9">
        <v>2016</v>
      </c>
      <c r="D38" s="9">
        <v>2018</v>
      </c>
      <c r="E38" s="9">
        <v>2020</v>
      </c>
      <c r="F38" s="10" t="s">
        <v>6</v>
      </c>
    </row>
    <row r="39" spans="1:12" x14ac:dyDescent="0.4">
      <c r="A39" s="11" t="s">
        <v>4</v>
      </c>
      <c r="B39" s="12">
        <v>2016</v>
      </c>
      <c r="C39" s="12">
        <v>2018</v>
      </c>
      <c r="D39" s="12">
        <v>2020</v>
      </c>
      <c r="E39" s="13"/>
      <c r="F39" s="14" t="s">
        <v>59</v>
      </c>
    </row>
    <row r="40" spans="1:12" x14ac:dyDescent="0.4">
      <c r="A40" s="15" t="s">
        <v>16</v>
      </c>
      <c r="B40" s="16">
        <v>2.5000000000000001E-2</v>
      </c>
      <c r="C40" s="16">
        <v>2.1999999999999999E-2</v>
      </c>
      <c r="D40" s="17">
        <v>0.02</v>
      </c>
      <c r="E40" s="16">
        <v>1.4999999999999999E-2</v>
      </c>
      <c r="F40" cm="1">
        <f t="array" ref="F40">AVERAGE(IF(($D$3:$D$35=A40)*($F$3:$F$35&lt;&gt;MAX(($D$3:$D$35=A40)*$F$3:$F$35)),$F$3:$F$35))</f>
        <v>109000</v>
      </c>
    </row>
    <row r="41" spans="1:12" x14ac:dyDescent="0.4">
      <c r="A41" s="1" t="s">
        <v>24</v>
      </c>
      <c r="B41" s="4">
        <v>3.3000000000000002E-2</v>
      </c>
      <c r="C41" s="4">
        <v>2.8000000000000001E-2</v>
      </c>
      <c r="D41" s="4">
        <v>2.3E-2</v>
      </c>
      <c r="E41" s="4">
        <v>2.1000000000000001E-2</v>
      </c>
      <c r="F41" cm="1">
        <f t="array" ref="F41">AVERAGE(IF(($D$3:$D$35=A41)*($F$3:$F$35&lt;&gt;MAX(($D$3:$D$35=A41)*$F$3:$F$35)),$F$3:$F$35))</f>
        <v>71000</v>
      </c>
    </row>
    <row r="42" spans="1:12" x14ac:dyDescent="0.4">
      <c r="A42" s="1" t="s">
        <v>12</v>
      </c>
      <c r="B42" s="4">
        <v>3.5999999999999997E-2</v>
      </c>
      <c r="C42" s="4">
        <v>0.03</v>
      </c>
      <c r="D42" s="4">
        <v>2.9000000000000001E-2</v>
      </c>
      <c r="E42" s="4">
        <v>2.8000000000000001E-2</v>
      </c>
      <c r="F42" cm="1">
        <f t="array" ref="F42">AVERAGE(IF(($D$3:$D$35=A42)*($F$3:$F$35&lt;&gt;MAX(($D$3:$D$35=A42)*$F$3:$F$35)),$F$3:$F$35))</f>
        <v>130555.55555555556</v>
      </c>
    </row>
  </sheetData>
  <phoneticPr fontId="1" type="noConversion"/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DC2554A-AA78-41F4-8C00-CE3A2AE9ADA9}">
  <sheetPr codeName="Sheet5"/>
  <dimension ref="B2:G58"/>
  <sheetViews>
    <sheetView workbookViewId="0">
      <selection activeCell="B5" sqref="B5"/>
    </sheetView>
  </sheetViews>
  <sheetFormatPr defaultRowHeight="17.399999999999999" x14ac:dyDescent="0.4"/>
  <cols>
    <col min="2" max="2" width="24.09765625" bestFit="1" customWidth="1"/>
    <col min="3" max="3" width="14.09765625" bestFit="1" customWidth="1"/>
    <col min="4" max="6" width="10.59765625" bestFit="1" customWidth="1"/>
    <col min="7" max="7" width="9.296875" bestFit="1" customWidth="1"/>
    <col min="8" max="8" width="10.59765625" bestFit="1" customWidth="1"/>
    <col min="9" max="9" width="9.296875" bestFit="1" customWidth="1"/>
    <col min="10" max="10" width="16.8984375" bestFit="1" customWidth="1"/>
  </cols>
  <sheetData>
    <row r="2" spans="2:7" x14ac:dyDescent="0.4">
      <c r="B2" s="23" t="s">
        <v>5</v>
      </c>
      <c r="C2" t="s">
        <v>75</v>
      </c>
    </row>
    <row r="4" spans="2:7" x14ac:dyDescent="0.4">
      <c r="D4" s="23" t="s">
        <v>4</v>
      </c>
    </row>
    <row r="5" spans="2:7" x14ac:dyDescent="0.4">
      <c r="B5" s="23" t="s">
        <v>73</v>
      </c>
      <c r="C5" s="23" t="s">
        <v>74</v>
      </c>
      <c r="D5" t="s">
        <v>12</v>
      </c>
      <c r="E5" t="s">
        <v>24</v>
      </c>
      <c r="F5" t="s">
        <v>16</v>
      </c>
      <c r="G5" t="s">
        <v>68</v>
      </c>
    </row>
    <row r="6" spans="2:7" x14ac:dyDescent="0.4">
      <c r="B6" s="24">
        <v>0.39166666666666666</v>
      </c>
      <c r="D6" s="25"/>
      <c r="E6" s="25"/>
      <c r="F6" s="25"/>
      <c r="G6" s="25"/>
    </row>
    <row r="7" spans="2:7" x14ac:dyDescent="0.4">
      <c r="C7" t="s">
        <v>70</v>
      </c>
      <c r="D7" s="25"/>
      <c r="E7" s="25"/>
      <c r="F7" s="25">
        <v>250000</v>
      </c>
      <c r="G7" s="25">
        <v>250000</v>
      </c>
    </row>
    <row r="8" spans="2:7" x14ac:dyDescent="0.4">
      <c r="C8" t="s">
        <v>72</v>
      </c>
      <c r="D8" s="26"/>
      <c r="E8" s="26"/>
      <c r="F8" s="26">
        <v>2.5000000000000001E-2</v>
      </c>
      <c r="G8" s="26">
        <v>2.5000000000000001E-2</v>
      </c>
    </row>
    <row r="9" spans="2:7" x14ac:dyDescent="0.4">
      <c r="B9" s="24">
        <v>0.39583333333333331</v>
      </c>
      <c r="D9" s="25"/>
      <c r="E9" s="25"/>
      <c r="F9" s="25"/>
      <c r="G9" s="25"/>
    </row>
    <row r="10" spans="2:7" x14ac:dyDescent="0.4">
      <c r="C10" t="s">
        <v>70</v>
      </c>
      <c r="D10" s="25"/>
      <c r="E10" s="25"/>
      <c r="F10" s="25">
        <v>120000</v>
      </c>
      <c r="G10" s="25">
        <v>120000</v>
      </c>
    </row>
    <row r="11" spans="2:7" x14ac:dyDescent="0.4">
      <c r="C11" t="s">
        <v>72</v>
      </c>
      <c r="D11" s="26"/>
      <c r="E11" s="26"/>
      <c r="F11" s="26">
        <v>0.02</v>
      </c>
      <c r="G11" s="26">
        <v>0.02</v>
      </c>
    </row>
    <row r="12" spans="2:7" x14ac:dyDescent="0.4">
      <c r="B12" s="24">
        <v>0.44791666666666669</v>
      </c>
      <c r="D12" s="25"/>
      <c r="E12" s="25"/>
      <c r="F12" s="25"/>
      <c r="G12" s="25"/>
    </row>
    <row r="13" spans="2:7" x14ac:dyDescent="0.4">
      <c r="C13" t="s">
        <v>70</v>
      </c>
      <c r="D13" s="25"/>
      <c r="E13" s="25">
        <v>120000</v>
      </c>
      <c r="F13" s="25"/>
      <c r="G13" s="25">
        <v>120000</v>
      </c>
    </row>
    <row r="14" spans="2:7" x14ac:dyDescent="0.4">
      <c r="C14" t="s">
        <v>72</v>
      </c>
      <c r="D14" s="26"/>
      <c r="E14" s="26">
        <v>2.3E-2</v>
      </c>
      <c r="F14" s="26"/>
      <c r="G14" s="26">
        <v>2.3E-2</v>
      </c>
    </row>
    <row r="15" spans="2:7" x14ac:dyDescent="0.4">
      <c r="B15" s="24">
        <v>0.4513888888888889</v>
      </c>
      <c r="D15" s="25"/>
      <c r="E15" s="25"/>
      <c r="F15" s="25"/>
      <c r="G15" s="25"/>
    </row>
    <row r="16" spans="2:7" x14ac:dyDescent="0.4">
      <c r="C16" t="s">
        <v>70</v>
      </c>
      <c r="D16" s="25"/>
      <c r="E16" s="25">
        <v>10000</v>
      </c>
      <c r="F16" s="25"/>
      <c r="G16" s="25">
        <v>10000</v>
      </c>
    </row>
    <row r="17" spans="2:7" x14ac:dyDescent="0.4">
      <c r="C17" t="s">
        <v>72</v>
      </c>
      <c r="D17" s="26"/>
      <c r="E17" s="26">
        <v>2.3E-2</v>
      </c>
      <c r="F17" s="26"/>
      <c r="G17" s="26">
        <v>2.3E-2</v>
      </c>
    </row>
    <row r="18" spans="2:7" x14ac:dyDescent="0.4">
      <c r="B18" s="24">
        <v>0.45833333333333331</v>
      </c>
      <c r="D18" s="25"/>
      <c r="E18" s="25"/>
      <c r="F18" s="25"/>
      <c r="G18" s="25"/>
    </row>
    <row r="19" spans="2:7" x14ac:dyDescent="0.4">
      <c r="C19" t="s">
        <v>70</v>
      </c>
      <c r="D19" s="25"/>
      <c r="E19" s="25"/>
      <c r="F19" s="25">
        <v>50000</v>
      </c>
      <c r="G19" s="25">
        <v>50000</v>
      </c>
    </row>
    <row r="20" spans="2:7" x14ac:dyDescent="0.4">
      <c r="C20" t="s">
        <v>72</v>
      </c>
      <c r="D20" s="26"/>
      <c r="E20" s="26"/>
      <c r="F20" s="26">
        <v>0.02</v>
      </c>
      <c r="G20" s="26">
        <v>0.02</v>
      </c>
    </row>
    <row r="21" spans="2:7" x14ac:dyDescent="0.4">
      <c r="B21" s="24">
        <v>0.46180555555555558</v>
      </c>
      <c r="D21" s="25"/>
      <c r="E21" s="25"/>
      <c r="F21" s="25"/>
      <c r="G21" s="25"/>
    </row>
    <row r="22" spans="2:7" x14ac:dyDescent="0.4">
      <c r="C22" t="s">
        <v>70</v>
      </c>
      <c r="D22" s="25">
        <v>150000</v>
      </c>
      <c r="E22" s="25"/>
      <c r="F22" s="25"/>
      <c r="G22" s="25">
        <v>150000</v>
      </c>
    </row>
    <row r="23" spans="2:7" x14ac:dyDescent="0.4">
      <c r="C23" t="s">
        <v>72</v>
      </c>
      <c r="D23" s="26">
        <v>0.03</v>
      </c>
      <c r="E23" s="26"/>
      <c r="F23" s="26"/>
      <c r="G23" s="26">
        <v>0.03</v>
      </c>
    </row>
    <row r="24" spans="2:7" x14ac:dyDescent="0.4">
      <c r="B24" s="24">
        <v>0.46666666666666667</v>
      </c>
      <c r="D24" s="25"/>
      <c r="E24" s="25"/>
      <c r="F24" s="25"/>
      <c r="G24" s="25"/>
    </row>
    <row r="25" spans="2:7" x14ac:dyDescent="0.4">
      <c r="C25" t="s">
        <v>70</v>
      </c>
      <c r="D25" s="25">
        <v>75000</v>
      </c>
      <c r="E25" s="25"/>
      <c r="F25" s="25"/>
      <c r="G25" s="25">
        <v>75000</v>
      </c>
    </row>
    <row r="26" spans="2:7" x14ac:dyDescent="0.4">
      <c r="C26" t="s">
        <v>72</v>
      </c>
      <c r="D26" s="26">
        <v>2.9000000000000001E-2</v>
      </c>
      <c r="E26" s="26"/>
      <c r="F26" s="26"/>
      <c r="G26" s="26">
        <v>2.9000000000000001E-2</v>
      </c>
    </row>
    <row r="27" spans="2:7" x14ac:dyDescent="0.4">
      <c r="B27" s="24">
        <v>0.47152777777777777</v>
      </c>
      <c r="D27" s="25"/>
      <c r="E27" s="25"/>
      <c r="F27" s="25"/>
      <c r="G27" s="25"/>
    </row>
    <row r="28" spans="2:7" x14ac:dyDescent="0.4">
      <c r="C28" t="s">
        <v>70</v>
      </c>
      <c r="D28" s="25"/>
      <c r="E28" s="25">
        <v>120000</v>
      </c>
      <c r="F28" s="25"/>
      <c r="G28" s="25">
        <v>120000</v>
      </c>
    </row>
    <row r="29" spans="2:7" x14ac:dyDescent="0.4">
      <c r="C29" t="s">
        <v>72</v>
      </c>
      <c r="D29" s="26"/>
      <c r="E29" s="26">
        <v>2.8000000000000001E-2</v>
      </c>
      <c r="F29" s="26"/>
      <c r="G29" s="26">
        <v>2.8000000000000001E-2</v>
      </c>
    </row>
    <row r="30" spans="2:7" x14ac:dyDescent="0.4">
      <c r="B30" s="24">
        <v>0.47916666666666669</v>
      </c>
      <c r="D30" s="25"/>
      <c r="E30" s="25"/>
      <c r="F30" s="25"/>
      <c r="G30" s="25"/>
    </row>
    <row r="31" spans="2:7" x14ac:dyDescent="0.4">
      <c r="C31" t="s">
        <v>70</v>
      </c>
      <c r="D31" s="25">
        <v>80000</v>
      </c>
      <c r="E31" s="25"/>
      <c r="F31" s="25"/>
      <c r="G31" s="25">
        <v>80000</v>
      </c>
    </row>
    <row r="32" spans="2:7" x14ac:dyDescent="0.4">
      <c r="C32" t="s">
        <v>72</v>
      </c>
      <c r="D32" s="26">
        <v>2.9000000000000001E-2</v>
      </c>
      <c r="E32" s="26"/>
      <c r="F32" s="26"/>
      <c r="G32" s="26">
        <v>2.9000000000000001E-2</v>
      </c>
    </row>
    <row r="33" spans="2:7" x14ac:dyDescent="0.4">
      <c r="B33" s="24">
        <v>0.48819444444444443</v>
      </c>
      <c r="D33" s="25"/>
      <c r="E33" s="25"/>
      <c r="F33" s="25"/>
      <c r="G33" s="25"/>
    </row>
    <row r="34" spans="2:7" x14ac:dyDescent="0.4">
      <c r="C34" t="s">
        <v>70</v>
      </c>
      <c r="D34" s="25"/>
      <c r="E34" s="25"/>
      <c r="F34" s="25">
        <v>150000</v>
      </c>
      <c r="G34" s="25">
        <v>150000</v>
      </c>
    </row>
    <row r="35" spans="2:7" x14ac:dyDescent="0.4">
      <c r="C35" t="s">
        <v>72</v>
      </c>
      <c r="D35" s="26"/>
      <c r="E35" s="26"/>
      <c r="F35" s="26">
        <v>0.02</v>
      </c>
      <c r="G35" s="26">
        <v>0.02</v>
      </c>
    </row>
    <row r="36" spans="2:7" x14ac:dyDescent="0.4">
      <c r="B36" s="24">
        <v>0.4909722222222222</v>
      </c>
      <c r="D36" s="25"/>
      <c r="E36" s="25"/>
      <c r="F36" s="25"/>
      <c r="G36" s="25"/>
    </row>
    <row r="37" spans="2:7" x14ac:dyDescent="0.4">
      <c r="C37" t="s">
        <v>70</v>
      </c>
      <c r="D37" s="25">
        <v>270000</v>
      </c>
      <c r="E37" s="25"/>
      <c r="F37" s="25"/>
      <c r="G37" s="25">
        <v>270000</v>
      </c>
    </row>
    <row r="38" spans="2:7" x14ac:dyDescent="0.4">
      <c r="C38" t="s">
        <v>72</v>
      </c>
      <c r="D38" s="26">
        <v>0.03</v>
      </c>
      <c r="E38" s="26"/>
      <c r="F38" s="26"/>
      <c r="G38" s="26">
        <v>0.03</v>
      </c>
    </row>
    <row r="39" spans="2:7" x14ac:dyDescent="0.4">
      <c r="B39" s="24">
        <v>0.51041666666666663</v>
      </c>
      <c r="D39" s="25"/>
      <c r="E39" s="25"/>
      <c r="F39" s="25"/>
      <c r="G39" s="25"/>
    </row>
    <row r="40" spans="2:7" x14ac:dyDescent="0.4">
      <c r="C40" t="s">
        <v>70</v>
      </c>
      <c r="D40" s="25"/>
      <c r="E40" s="25"/>
      <c r="F40" s="25">
        <v>100000</v>
      </c>
      <c r="G40" s="25">
        <v>100000</v>
      </c>
    </row>
    <row r="41" spans="2:7" x14ac:dyDescent="0.4">
      <c r="C41" t="s">
        <v>72</v>
      </c>
      <c r="D41" s="26"/>
      <c r="E41" s="26"/>
      <c r="F41" s="26">
        <v>0.02</v>
      </c>
      <c r="G41" s="26">
        <v>0.02</v>
      </c>
    </row>
    <row r="42" spans="2:7" x14ac:dyDescent="0.4">
      <c r="B42" s="24">
        <v>0.51180555555555551</v>
      </c>
      <c r="D42" s="25"/>
      <c r="E42" s="25"/>
      <c r="F42" s="25"/>
      <c r="G42" s="25"/>
    </row>
    <row r="43" spans="2:7" x14ac:dyDescent="0.4">
      <c r="C43" t="s">
        <v>70</v>
      </c>
      <c r="D43" s="25"/>
      <c r="E43" s="25"/>
      <c r="F43" s="25">
        <v>250000</v>
      </c>
      <c r="G43" s="25">
        <v>250000</v>
      </c>
    </row>
    <row r="44" spans="2:7" x14ac:dyDescent="0.4">
      <c r="C44" t="s">
        <v>72</v>
      </c>
      <c r="D44" s="26"/>
      <c r="E44" s="26"/>
      <c r="F44" s="26">
        <v>0.02</v>
      </c>
      <c r="G44" s="26">
        <v>0.02</v>
      </c>
    </row>
    <row r="45" spans="2:7" x14ac:dyDescent="0.4">
      <c r="B45" s="24">
        <v>0.59027777777777779</v>
      </c>
      <c r="D45" s="25"/>
      <c r="E45" s="25"/>
      <c r="F45" s="25"/>
      <c r="G45" s="25"/>
    </row>
    <row r="46" spans="2:7" x14ac:dyDescent="0.4">
      <c r="C46" t="s">
        <v>70</v>
      </c>
      <c r="D46" s="25"/>
      <c r="E46" s="25">
        <v>210000</v>
      </c>
      <c r="F46" s="25"/>
      <c r="G46" s="25">
        <v>210000</v>
      </c>
    </row>
    <row r="47" spans="2:7" x14ac:dyDescent="0.4">
      <c r="C47" t="s">
        <v>72</v>
      </c>
      <c r="D47" s="26"/>
      <c r="E47" s="26">
        <v>2.8000000000000001E-2</v>
      </c>
      <c r="F47" s="26"/>
      <c r="G47" s="26">
        <v>2.8000000000000001E-2</v>
      </c>
    </row>
    <row r="48" spans="2:7" x14ac:dyDescent="0.4">
      <c r="B48" s="24">
        <v>0.63888888888888884</v>
      </c>
      <c r="D48" s="25"/>
      <c r="E48" s="25"/>
      <c r="F48" s="25"/>
      <c r="G48" s="25"/>
    </row>
    <row r="49" spans="2:7" x14ac:dyDescent="0.4">
      <c r="C49" t="s">
        <v>70</v>
      </c>
      <c r="D49" s="25"/>
      <c r="E49" s="25">
        <v>70000</v>
      </c>
      <c r="F49" s="25"/>
      <c r="G49" s="25">
        <v>70000</v>
      </c>
    </row>
    <row r="50" spans="2:7" x14ac:dyDescent="0.4">
      <c r="C50" t="s">
        <v>72</v>
      </c>
      <c r="D50" s="26"/>
      <c r="E50" s="26">
        <v>2.3E-2</v>
      </c>
      <c r="F50" s="26"/>
      <c r="G50" s="26">
        <v>2.3E-2</v>
      </c>
    </row>
    <row r="51" spans="2:7" x14ac:dyDescent="0.4">
      <c r="B51" s="24">
        <v>0.64513888888888893</v>
      </c>
      <c r="D51" s="25"/>
      <c r="E51" s="25"/>
      <c r="F51" s="25"/>
      <c r="G51" s="25"/>
    </row>
    <row r="52" spans="2:7" x14ac:dyDescent="0.4">
      <c r="C52" t="s">
        <v>70</v>
      </c>
      <c r="D52" s="25"/>
      <c r="E52" s="25"/>
      <c r="F52" s="25">
        <v>150000</v>
      </c>
      <c r="G52" s="25">
        <v>150000</v>
      </c>
    </row>
    <row r="53" spans="2:7" x14ac:dyDescent="0.4">
      <c r="C53" t="s">
        <v>72</v>
      </c>
      <c r="D53" s="26"/>
      <c r="E53" s="26"/>
      <c r="F53" s="26">
        <v>0.02</v>
      </c>
      <c r="G53" s="26">
        <v>0.02</v>
      </c>
    </row>
    <row r="54" spans="2:7" x14ac:dyDescent="0.4">
      <c r="B54" s="24">
        <v>0.65069444444444446</v>
      </c>
      <c r="D54" s="25"/>
      <c r="E54" s="25"/>
      <c r="F54" s="25"/>
      <c r="G54" s="25"/>
    </row>
    <row r="55" spans="2:7" x14ac:dyDescent="0.4">
      <c r="C55" t="s">
        <v>70</v>
      </c>
      <c r="D55" s="25"/>
      <c r="E55" s="25">
        <v>50000</v>
      </c>
      <c r="F55" s="25"/>
      <c r="G55" s="25">
        <v>50000</v>
      </c>
    </row>
    <row r="56" spans="2:7" x14ac:dyDescent="0.4">
      <c r="C56" t="s">
        <v>72</v>
      </c>
      <c r="D56" s="26"/>
      <c r="E56" s="26">
        <v>3.3000000000000002E-2</v>
      </c>
      <c r="F56" s="26"/>
      <c r="G56" s="26">
        <v>3.3000000000000002E-2</v>
      </c>
    </row>
    <row r="57" spans="2:7" x14ac:dyDescent="0.4">
      <c r="B57" t="s">
        <v>69</v>
      </c>
      <c r="D57" s="25">
        <v>143750</v>
      </c>
      <c r="E57" s="25">
        <v>96666.666666666672</v>
      </c>
      <c r="F57" s="25">
        <v>152857.14285714287</v>
      </c>
      <c r="G57" s="25">
        <v>130882.35294117648</v>
      </c>
    </row>
    <row r="58" spans="2:7" x14ac:dyDescent="0.4">
      <c r="B58" t="s">
        <v>71</v>
      </c>
      <c r="D58" s="26">
        <v>2.9499999999999998E-2</v>
      </c>
      <c r="E58" s="26">
        <v>2.6333333333333334E-2</v>
      </c>
      <c r="F58" s="26">
        <v>2.0714285714285713E-2</v>
      </c>
      <c r="G58" s="26">
        <v>2.4764705882352949E-2</v>
      </c>
    </row>
  </sheetData>
  <phoneticPr fontId="1" type="noConversion"/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11AF66B-F4D9-46E0-8DC0-0AA75B8EF461}">
  <sheetPr codeName="Sheet6" filterMode="1"/>
  <dimension ref="B3:I37"/>
  <sheetViews>
    <sheetView workbookViewId="0">
      <selection activeCell="C4" sqref="C4"/>
    </sheetView>
  </sheetViews>
  <sheetFormatPr defaultRowHeight="17.399999999999999" x14ac:dyDescent="0.4"/>
  <cols>
    <col min="1" max="1" width="1.8984375" customWidth="1"/>
    <col min="3" max="3" width="11.8984375" customWidth="1"/>
    <col min="6" max="6" width="11.3984375" bestFit="1" customWidth="1"/>
    <col min="7" max="7" width="12.3984375" bestFit="1" customWidth="1"/>
    <col min="9" max="9" width="13.5" bestFit="1" customWidth="1"/>
  </cols>
  <sheetData>
    <row r="3" spans="2:9" x14ac:dyDescent="0.4">
      <c r="B3" t="s">
        <v>0</v>
      </c>
    </row>
    <row r="4" spans="2:9" x14ac:dyDescent="0.4">
      <c r="B4" s="1" t="s">
        <v>1</v>
      </c>
      <c r="C4" s="1" t="s">
        <v>3</v>
      </c>
      <c r="D4" s="1" t="s">
        <v>4</v>
      </c>
      <c r="E4" s="1" t="s">
        <v>5</v>
      </c>
      <c r="F4" s="1" t="s">
        <v>6</v>
      </c>
      <c r="G4" s="1" t="s">
        <v>55</v>
      </c>
      <c r="H4" s="1" t="s">
        <v>8</v>
      </c>
      <c r="I4" s="1" t="s">
        <v>9</v>
      </c>
    </row>
    <row r="5" spans="2:9" x14ac:dyDescent="0.4">
      <c r="B5" s="1" t="s">
        <v>46</v>
      </c>
      <c r="C5" s="2">
        <v>43751</v>
      </c>
      <c r="D5" s="1" t="s">
        <v>12</v>
      </c>
      <c r="E5" s="1" t="s">
        <v>17</v>
      </c>
      <c r="F5" s="20">
        <v>270000</v>
      </c>
      <c r="G5" s="18">
        <v>120</v>
      </c>
      <c r="H5" s="4">
        <v>0.03</v>
      </c>
      <c r="I5" s="5">
        <v>37825000</v>
      </c>
    </row>
    <row r="6" spans="2:9" x14ac:dyDescent="0.4">
      <c r="B6" s="1" t="s">
        <v>29</v>
      </c>
      <c r="C6" s="2">
        <v>43798</v>
      </c>
      <c r="D6" s="1" t="s">
        <v>16</v>
      </c>
      <c r="E6" s="1" t="s">
        <v>17</v>
      </c>
      <c r="F6" s="19">
        <v>250000</v>
      </c>
      <c r="G6" s="18">
        <v>120</v>
      </c>
      <c r="H6" s="4">
        <v>0.02</v>
      </c>
      <c r="I6" s="5">
        <v>33236000</v>
      </c>
    </row>
    <row r="7" spans="2:9" hidden="1" x14ac:dyDescent="0.4">
      <c r="B7" s="1" t="s">
        <v>15</v>
      </c>
      <c r="C7" s="2">
        <v>43126</v>
      </c>
      <c r="D7" s="1" t="s">
        <v>16</v>
      </c>
      <c r="E7" s="1" t="s">
        <v>17</v>
      </c>
      <c r="F7" s="3">
        <v>150000</v>
      </c>
      <c r="G7" s="18">
        <v>120</v>
      </c>
      <c r="H7" s="4">
        <v>0.02</v>
      </c>
      <c r="I7" s="5">
        <v>19908000</v>
      </c>
    </row>
    <row r="8" spans="2:9" x14ac:dyDescent="0.4">
      <c r="B8" s="1" t="s">
        <v>36</v>
      </c>
      <c r="C8" s="2">
        <v>43572</v>
      </c>
      <c r="D8" s="1" t="s">
        <v>16</v>
      </c>
      <c r="E8" s="1" t="s">
        <v>17</v>
      </c>
      <c r="F8" s="3">
        <v>120000</v>
      </c>
      <c r="G8" s="18">
        <v>120</v>
      </c>
      <c r="H8" s="4">
        <v>0.02</v>
      </c>
      <c r="I8" s="5">
        <v>15927000</v>
      </c>
    </row>
    <row r="9" spans="2:9" hidden="1" x14ac:dyDescent="0.4">
      <c r="B9" s="1" t="s">
        <v>49</v>
      </c>
      <c r="C9" s="2">
        <v>43209</v>
      </c>
      <c r="D9" s="1" t="s">
        <v>24</v>
      </c>
      <c r="E9" s="1" t="s">
        <v>17</v>
      </c>
      <c r="F9" s="3">
        <v>120000</v>
      </c>
      <c r="G9" s="18">
        <v>120</v>
      </c>
      <c r="H9" s="4">
        <v>2.3E-2</v>
      </c>
      <c r="I9" s="5">
        <v>16174000</v>
      </c>
    </row>
    <row r="10" spans="2:9" x14ac:dyDescent="0.4">
      <c r="B10" s="1" t="s">
        <v>34</v>
      </c>
      <c r="C10" s="2">
        <v>43565</v>
      </c>
      <c r="D10" s="1" t="s">
        <v>12</v>
      </c>
      <c r="E10" s="1" t="s">
        <v>17</v>
      </c>
      <c r="F10" s="3">
        <v>150000</v>
      </c>
      <c r="G10" s="18">
        <v>120</v>
      </c>
      <c r="H10" s="4">
        <v>0.03</v>
      </c>
      <c r="I10" s="5">
        <v>20962000</v>
      </c>
    </row>
    <row r="11" spans="2:9" hidden="1" x14ac:dyDescent="0.4">
      <c r="B11" s="1" t="s">
        <v>45</v>
      </c>
      <c r="C11" s="2">
        <v>43365</v>
      </c>
      <c r="D11" s="1" t="s">
        <v>16</v>
      </c>
      <c r="E11" s="1" t="s">
        <v>17</v>
      </c>
      <c r="F11" s="3">
        <v>150000</v>
      </c>
      <c r="G11" s="18">
        <v>120</v>
      </c>
      <c r="H11" s="4">
        <v>0.02</v>
      </c>
      <c r="I11" s="5">
        <v>19908000</v>
      </c>
    </row>
    <row r="12" spans="2:9" hidden="1" x14ac:dyDescent="0.4">
      <c r="B12" s="1" t="s">
        <v>37</v>
      </c>
      <c r="C12" s="2">
        <v>43809</v>
      </c>
      <c r="D12" s="1" t="s">
        <v>24</v>
      </c>
      <c r="E12" s="1" t="s">
        <v>17</v>
      </c>
      <c r="F12" s="3">
        <v>10000</v>
      </c>
      <c r="G12" s="18">
        <v>120</v>
      </c>
      <c r="H12" s="4">
        <v>2.3E-2</v>
      </c>
      <c r="I12" s="5">
        <v>1348000</v>
      </c>
    </row>
    <row r="13" spans="2:9" x14ac:dyDescent="0.4">
      <c r="B13" s="1" t="s">
        <v>51</v>
      </c>
      <c r="C13" s="2">
        <v>44164</v>
      </c>
      <c r="D13" s="1" t="s">
        <v>12</v>
      </c>
      <c r="E13" s="1" t="s">
        <v>13</v>
      </c>
      <c r="F13" s="3">
        <v>150000</v>
      </c>
      <c r="G13" s="18">
        <v>120</v>
      </c>
      <c r="H13" s="4">
        <v>2.8000000000000001E-2</v>
      </c>
      <c r="I13" s="5">
        <v>20794000</v>
      </c>
    </row>
    <row r="14" spans="2:9" x14ac:dyDescent="0.4">
      <c r="B14" s="1" t="s">
        <v>47</v>
      </c>
      <c r="C14" s="2">
        <v>44060</v>
      </c>
      <c r="D14" s="1" t="s">
        <v>16</v>
      </c>
      <c r="E14" s="1" t="s">
        <v>13</v>
      </c>
      <c r="F14" s="3">
        <v>120000</v>
      </c>
      <c r="G14" s="18">
        <v>120</v>
      </c>
      <c r="H14" s="4">
        <v>2.1999999999999999E-2</v>
      </c>
      <c r="I14" s="5">
        <v>16120000</v>
      </c>
    </row>
    <row r="15" spans="2:9" hidden="1" x14ac:dyDescent="0.4">
      <c r="B15" s="1" t="s">
        <v>23</v>
      </c>
      <c r="C15" s="2">
        <v>43734</v>
      </c>
      <c r="D15" s="1" t="s">
        <v>24</v>
      </c>
      <c r="E15" s="1" t="s">
        <v>13</v>
      </c>
      <c r="F15" s="3">
        <v>100000</v>
      </c>
      <c r="G15" s="18">
        <v>120</v>
      </c>
      <c r="H15" s="4">
        <v>2.8000000000000001E-2</v>
      </c>
      <c r="I15" s="5">
        <v>13863000</v>
      </c>
    </row>
    <row r="16" spans="2:9" x14ac:dyDescent="0.4">
      <c r="B16" s="1" t="s">
        <v>10</v>
      </c>
      <c r="C16" s="2">
        <v>43894</v>
      </c>
      <c r="D16" s="1" t="s">
        <v>12</v>
      </c>
      <c r="E16" s="1" t="s">
        <v>13</v>
      </c>
      <c r="F16" s="3">
        <v>120000</v>
      </c>
      <c r="G16" s="18">
        <v>120</v>
      </c>
      <c r="H16" s="4">
        <v>0.03</v>
      </c>
      <c r="I16" s="5">
        <v>16811000</v>
      </c>
    </row>
    <row r="17" spans="2:9" x14ac:dyDescent="0.4">
      <c r="B17" s="1" t="s">
        <v>53</v>
      </c>
      <c r="C17" s="2">
        <v>43635</v>
      </c>
      <c r="D17" s="1" t="s">
        <v>12</v>
      </c>
      <c r="E17" s="1" t="s">
        <v>13</v>
      </c>
      <c r="F17" s="3">
        <v>150000</v>
      </c>
      <c r="G17" s="18">
        <v>120</v>
      </c>
      <c r="H17" s="4">
        <v>2.9000000000000001E-2</v>
      </c>
      <c r="I17" s="5">
        <v>20904000</v>
      </c>
    </row>
    <row r="18" spans="2:9" hidden="1" x14ac:dyDescent="0.4">
      <c r="B18" s="1" t="s">
        <v>32</v>
      </c>
      <c r="C18" s="2">
        <v>44191</v>
      </c>
      <c r="D18" s="1" t="s">
        <v>24</v>
      </c>
      <c r="E18" s="1" t="s">
        <v>13</v>
      </c>
      <c r="F18" s="3">
        <v>100000</v>
      </c>
      <c r="G18" s="18">
        <v>120</v>
      </c>
      <c r="H18" s="4">
        <v>2.8000000000000001E-2</v>
      </c>
      <c r="I18" s="5">
        <v>13863000</v>
      </c>
    </row>
    <row r="19" spans="2:9" hidden="1" x14ac:dyDescent="0.4">
      <c r="B19" s="1" t="s">
        <v>50</v>
      </c>
      <c r="C19" s="2">
        <v>44042</v>
      </c>
      <c r="D19" s="1" t="s">
        <v>24</v>
      </c>
      <c r="E19" s="1" t="s">
        <v>13</v>
      </c>
      <c r="F19" s="3">
        <v>80000</v>
      </c>
      <c r="G19" s="18">
        <v>120</v>
      </c>
      <c r="H19" s="4">
        <v>2.1000000000000001E-2</v>
      </c>
      <c r="I19" s="5">
        <v>10691000</v>
      </c>
    </row>
    <row r="20" spans="2:9" hidden="1" x14ac:dyDescent="0.4">
      <c r="B20" s="1" t="s">
        <v>30</v>
      </c>
      <c r="C20" s="2">
        <v>43834</v>
      </c>
      <c r="D20" s="1" t="s">
        <v>24</v>
      </c>
      <c r="E20" s="1" t="s">
        <v>13</v>
      </c>
      <c r="F20" s="3">
        <v>10000</v>
      </c>
      <c r="G20" s="18">
        <v>120</v>
      </c>
      <c r="H20" s="4">
        <v>2.1000000000000001E-2</v>
      </c>
      <c r="I20" s="5">
        <v>1335000</v>
      </c>
    </row>
    <row r="21" spans="2:9" hidden="1" x14ac:dyDescent="0.4">
      <c r="B21" s="1" t="s">
        <v>25</v>
      </c>
      <c r="C21" s="2">
        <v>43456</v>
      </c>
      <c r="D21" s="1" t="s">
        <v>16</v>
      </c>
      <c r="E21" s="1" t="s">
        <v>13</v>
      </c>
      <c r="F21" s="3">
        <v>90000</v>
      </c>
      <c r="G21" s="18">
        <v>120</v>
      </c>
      <c r="H21" s="4">
        <v>0.02</v>
      </c>
      <c r="I21" s="5">
        <v>11965000</v>
      </c>
    </row>
    <row r="22" spans="2:9" x14ac:dyDescent="0.4">
      <c r="B22" s="1" t="s">
        <v>41</v>
      </c>
      <c r="C22" s="2">
        <v>43808</v>
      </c>
      <c r="D22" s="1" t="s">
        <v>16</v>
      </c>
      <c r="E22" s="1" t="s">
        <v>13</v>
      </c>
      <c r="F22" s="3">
        <v>70000</v>
      </c>
      <c r="G22" s="18">
        <v>120</v>
      </c>
      <c r="H22" s="4">
        <v>0.02</v>
      </c>
      <c r="I22" s="5">
        <v>9291000</v>
      </c>
    </row>
    <row r="23" spans="2:9" hidden="1" x14ac:dyDescent="0.4">
      <c r="B23" s="1" t="s">
        <v>52</v>
      </c>
      <c r="C23" s="2">
        <v>43443</v>
      </c>
      <c r="D23" s="1" t="s">
        <v>16</v>
      </c>
      <c r="E23" s="1" t="s">
        <v>21</v>
      </c>
      <c r="F23" s="19">
        <v>250000</v>
      </c>
      <c r="G23" s="18">
        <v>120</v>
      </c>
      <c r="H23" s="4">
        <v>2.5000000000000001E-2</v>
      </c>
      <c r="I23" s="5">
        <v>34114000</v>
      </c>
    </row>
    <row r="24" spans="2:9" hidden="1" x14ac:dyDescent="0.4">
      <c r="B24" s="1" t="s">
        <v>40</v>
      </c>
      <c r="C24" s="2">
        <v>44066</v>
      </c>
      <c r="D24" s="1" t="s">
        <v>24</v>
      </c>
      <c r="E24" s="1" t="s">
        <v>21</v>
      </c>
      <c r="F24" s="3">
        <v>210000</v>
      </c>
      <c r="G24" s="18">
        <v>120</v>
      </c>
      <c r="H24" s="4">
        <v>2.8000000000000001E-2</v>
      </c>
      <c r="I24" s="5">
        <v>29111000</v>
      </c>
    </row>
    <row r="25" spans="2:9" hidden="1" x14ac:dyDescent="0.4">
      <c r="B25" s="1" t="s">
        <v>38</v>
      </c>
      <c r="C25" s="2">
        <v>44169</v>
      </c>
      <c r="D25" s="1" t="s">
        <v>24</v>
      </c>
      <c r="E25" s="1" t="s">
        <v>21</v>
      </c>
      <c r="F25" s="3">
        <v>120000</v>
      </c>
      <c r="G25" s="18">
        <v>120</v>
      </c>
      <c r="H25" s="4">
        <v>2.8000000000000001E-2</v>
      </c>
      <c r="I25" s="5">
        <v>16635000</v>
      </c>
    </row>
    <row r="26" spans="2:9" x14ac:dyDescent="0.4">
      <c r="B26" s="1" t="s">
        <v>26</v>
      </c>
      <c r="C26" s="2">
        <v>43783</v>
      </c>
      <c r="D26" s="1" t="s">
        <v>16</v>
      </c>
      <c r="E26" s="1" t="s">
        <v>21</v>
      </c>
      <c r="F26" s="3">
        <v>100000</v>
      </c>
      <c r="G26" s="18">
        <v>120</v>
      </c>
      <c r="H26" s="4">
        <v>0.02</v>
      </c>
      <c r="I26" s="5">
        <v>13295000</v>
      </c>
    </row>
    <row r="27" spans="2:9" hidden="1" x14ac:dyDescent="0.4">
      <c r="B27" s="1" t="s">
        <v>22</v>
      </c>
      <c r="C27" s="2">
        <v>43330</v>
      </c>
      <c r="D27" s="1" t="s">
        <v>12</v>
      </c>
      <c r="E27" s="1" t="s">
        <v>21</v>
      </c>
      <c r="F27" s="3">
        <v>80000</v>
      </c>
      <c r="G27" s="18">
        <v>120</v>
      </c>
      <c r="H27" s="4">
        <v>2.9000000000000001E-2</v>
      </c>
      <c r="I27" s="5">
        <v>11149000</v>
      </c>
    </row>
    <row r="28" spans="2:9" hidden="1" x14ac:dyDescent="0.4">
      <c r="B28" s="1" t="s">
        <v>42</v>
      </c>
      <c r="C28" s="2">
        <v>43145</v>
      </c>
      <c r="D28" s="1" t="s">
        <v>24</v>
      </c>
      <c r="E28" s="1" t="s">
        <v>21</v>
      </c>
      <c r="F28" s="3">
        <v>70000</v>
      </c>
      <c r="G28" s="18">
        <v>120</v>
      </c>
      <c r="H28" s="4">
        <v>2.3E-2</v>
      </c>
      <c r="I28" s="5">
        <v>9453000</v>
      </c>
    </row>
    <row r="29" spans="2:9" hidden="1" x14ac:dyDescent="0.4">
      <c r="B29" s="1" t="s">
        <v>19</v>
      </c>
      <c r="C29" s="2">
        <v>43282</v>
      </c>
      <c r="D29" s="1" t="s">
        <v>16</v>
      </c>
      <c r="E29" s="1" t="s">
        <v>21</v>
      </c>
      <c r="F29" s="3">
        <v>50000</v>
      </c>
      <c r="G29" s="18">
        <v>120</v>
      </c>
      <c r="H29" s="4">
        <v>0.02</v>
      </c>
      <c r="I29" s="5">
        <v>6648000</v>
      </c>
    </row>
    <row r="30" spans="2:9" hidden="1" x14ac:dyDescent="0.4">
      <c r="B30" s="1" t="s">
        <v>43</v>
      </c>
      <c r="C30" s="2">
        <v>44065</v>
      </c>
      <c r="D30" s="1" t="s">
        <v>24</v>
      </c>
      <c r="E30" s="1" t="s">
        <v>21</v>
      </c>
      <c r="F30" s="3">
        <v>50000</v>
      </c>
      <c r="G30" s="18">
        <v>120</v>
      </c>
      <c r="H30" s="4">
        <v>3.3000000000000002E-2</v>
      </c>
      <c r="I30" s="5">
        <v>7098000</v>
      </c>
    </row>
    <row r="31" spans="2:9" x14ac:dyDescent="0.4">
      <c r="B31" s="1" t="s">
        <v>35</v>
      </c>
      <c r="C31" s="2">
        <v>43814</v>
      </c>
      <c r="D31" s="1" t="s">
        <v>12</v>
      </c>
      <c r="E31" s="1" t="s">
        <v>21</v>
      </c>
      <c r="F31" s="3">
        <v>75000</v>
      </c>
      <c r="G31" s="18">
        <v>120</v>
      </c>
      <c r="H31" s="4">
        <v>2.9000000000000001E-2</v>
      </c>
      <c r="I31" s="5">
        <v>10427000</v>
      </c>
    </row>
    <row r="32" spans="2:9" x14ac:dyDescent="0.4">
      <c r="B32" s="1" t="s">
        <v>39</v>
      </c>
      <c r="C32" s="2">
        <v>43887</v>
      </c>
      <c r="D32" s="1" t="s">
        <v>12</v>
      </c>
      <c r="E32" s="1" t="s">
        <v>28</v>
      </c>
      <c r="F32" s="19">
        <v>250000</v>
      </c>
      <c r="G32" s="18">
        <v>120</v>
      </c>
      <c r="H32" s="4">
        <v>2.8000000000000001E-2</v>
      </c>
      <c r="I32" s="5">
        <v>34656000</v>
      </c>
    </row>
    <row r="33" spans="2:9" x14ac:dyDescent="0.4">
      <c r="B33" s="1" t="s">
        <v>31</v>
      </c>
      <c r="C33" s="2">
        <v>43800</v>
      </c>
      <c r="D33" s="1" t="s">
        <v>16</v>
      </c>
      <c r="E33" s="1" t="s">
        <v>28</v>
      </c>
      <c r="F33" s="3">
        <v>120000</v>
      </c>
      <c r="G33" s="18">
        <v>120</v>
      </c>
      <c r="H33" s="4">
        <v>0.02</v>
      </c>
      <c r="I33" s="5">
        <v>15927000</v>
      </c>
    </row>
    <row r="34" spans="2:9" hidden="1" x14ac:dyDescent="0.4">
      <c r="B34" s="1" t="s">
        <v>48</v>
      </c>
      <c r="C34" s="2">
        <v>43350</v>
      </c>
      <c r="D34" s="1" t="s">
        <v>12</v>
      </c>
      <c r="E34" s="1" t="s">
        <v>28</v>
      </c>
      <c r="F34" s="3">
        <v>150000</v>
      </c>
      <c r="G34" s="18">
        <v>120</v>
      </c>
      <c r="H34" s="4">
        <v>3.5999999999999997E-2</v>
      </c>
      <c r="I34" s="5">
        <v>21693000</v>
      </c>
    </row>
    <row r="35" spans="2:9" x14ac:dyDescent="0.4">
      <c r="B35" s="1" t="s">
        <v>27</v>
      </c>
      <c r="C35" s="2">
        <v>43574</v>
      </c>
      <c r="D35" s="1" t="s">
        <v>16</v>
      </c>
      <c r="E35" s="1" t="s">
        <v>28</v>
      </c>
      <c r="F35" s="3">
        <v>120000</v>
      </c>
      <c r="G35" s="18">
        <v>120</v>
      </c>
      <c r="H35" s="4">
        <v>0.02</v>
      </c>
      <c r="I35" s="5">
        <v>15927000</v>
      </c>
    </row>
    <row r="36" spans="2:9" hidden="1" x14ac:dyDescent="0.4">
      <c r="B36" s="1" t="s">
        <v>54</v>
      </c>
      <c r="C36" s="2">
        <v>44124</v>
      </c>
      <c r="D36" s="1" t="s">
        <v>24</v>
      </c>
      <c r="E36" s="1" t="s">
        <v>28</v>
      </c>
      <c r="F36" s="3">
        <v>50000</v>
      </c>
      <c r="G36" s="18">
        <v>120</v>
      </c>
      <c r="H36" s="4">
        <v>2.8000000000000001E-2</v>
      </c>
      <c r="I36" s="5">
        <v>6932000</v>
      </c>
    </row>
    <row r="37" spans="2:9" x14ac:dyDescent="0.4">
      <c r="B37" s="1" t="s">
        <v>33</v>
      </c>
      <c r="C37" s="2">
        <v>43963</v>
      </c>
      <c r="D37" s="1" t="s">
        <v>12</v>
      </c>
      <c r="E37" s="1" t="s">
        <v>28</v>
      </c>
      <c r="F37" s="3">
        <v>50000</v>
      </c>
      <c r="G37" s="18">
        <v>120</v>
      </c>
      <c r="H37" s="4">
        <v>0.03</v>
      </c>
      <c r="I37" s="5">
        <v>6988000</v>
      </c>
    </row>
  </sheetData>
  <autoFilter ref="B4:I37" xr:uid="{311AF66B-F4D9-46E0-8DC0-0AA75B8EF461}">
    <filterColumn colId="1">
      <customFilters>
        <customFilter operator="greaterThan" val="43466"/>
      </customFilters>
    </filterColumn>
    <filterColumn colId="2">
      <customFilters>
        <customFilter val="*금"/>
      </customFilters>
    </filterColumn>
  </autoFilter>
  <sortState xmlns:xlrd2="http://schemas.microsoft.com/office/spreadsheetml/2017/richdata2" ref="B5:I37">
    <sortCondition ref="E5:E37"/>
    <sortCondition sortBy="cellColor" ref="F5:F37" dxfId="2"/>
    <sortCondition sortBy="cellColor" ref="F5:F37" dxfId="1"/>
    <sortCondition sortBy="icon" ref="F5:F37" iconSet="3Symbols2" iconId="2"/>
  </sortState>
  <phoneticPr fontId="1" type="noConversion"/>
  <conditionalFormatting sqref="F5:F37">
    <cfRule type="iconSet" priority="1">
      <iconSet iconSet="3Symbols2">
        <cfvo type="percent" val="0"/>
        <cfvo type="num" val="50000"/>
        <cfvo type="num" val="100000"/>
      </iconSet>
    </cfRule>
  </conditionalFormatting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289D99D-B0F3-468C-93B5-0C724E1F6279}">
  <sheetPr codeName="Sheet7"/>
  <dimension ref="B2:D7"/>
  <sheetViews>
    <sheetView workbookViewId="0">
      <selection activeCell="I20" sqref="I20"/>
    </sheetView>
  </sheetViews>
  <sheetFormatPr defaultRowHeight="17.399999999999999" x14ac:dyDescent="0.4"/>
  <cols>
    <col min="2" max="2" width="19.3984375" customWidth="1"/>
  </cols>
  <sheetData>
    <row r="2" spans="2:4" x14ac:dyDescent="0.4">
      <c r="B2" t="s">
        <v>60</v>
      </c>
    </row>
    <row r="3" spans="2:4" x14ac:dyDescent="0.4">
      <c r="D3" t="s">
        <v>61</v>
      </c>
    </row>
    <row r="4" spans="2:4" x14ac:dyDescent="0.4">
      <c r="B4" s="6" t="s">
        <v>62</v>
      </c>
      <c r="C4" s="6" t="s">
        <v>63</v>
      </c>
      <c r="D4" s="6" t="s">
        <v>64</v>
      </c>
    </row>
    <row r="5" spans="2:4" x14ac:dyDescent="0.4">
      <c r="B5" s="1" t="s">
        <v>16</v>
      </c>
      <c r="C5" s="3">
        <v>21000</v>
      </c>
      <c r="D5" s="3">
        <v>29000</v>
      </c>
    </row>
    <row r="6" spans="2:4" x14ac:dyDescent="0.4">
      <c r="B6" s="1" t="s">
        <v>24</v>
      </c>
      <c r="C6" s="3">
        <v>13000</v>
      </c>
      <c r="D6" s="3">
        <v>26000</v>
      </c>
    </row>
    <row r="7" spans="2:4" x14ac:dyDescent="0.4">
      <c r="B7" s="1" t="s">
        <v>12</v>
      </c>
      <c r="C7" s="3">
        <v>14000</v>
      </c>
      <c r="D7" s="3">
        <v>22000</v>
      </c>
    </row>
  </sheetData>
  <phoneticPr fontId="1" type="noConversion"/>
  <pageMargins left="0.7" right="0.7" top="0.75" bottom="0.75" header="0.3" footer="0.3"/>
  <drawing r:id="rId1"/>
</worksheet>
</file>

<file path=xl/worksheets/sheet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4A01B47-6E17-44A6-BE7F-120E2F89B9DD}">
  <sheetPr codeName="Sheet8"/>
  <dimension ref="B3:I30"/>
  <sheetViews>
    <sheetView workbookViewId="0">
      <selection activeCell="H5" sqref="H5:H30"/>
    </sheetView>
  </sheetViews>
  <sheetFormatPr defaultRowHeight="17.399999999999999" x14ac:dyDescent="0.4"/>
  <cols>
    <col min="1" max="1" width="2" customWidth="1"/>
    <col min="4" max="4" width="7.09765625" bestFit="1" customWidth="1"/>
    <col min="5" max="5" width="5.19921875" bestFit="1" customWidth="1"/>
    <col min="6" max="6" width="11.5" customWidth="1"/>
    <col min="9" max="9" width="12.09765625" customWidth="1"/>
  </cols>
  <sheetData>
    <row r="3" spans="2:9" x14ac:dyDescent="0.4">
      <c r="B3" t="s">
        <v>0</v>
      </c>
    </row>
    <row r="4" spans="2:9" x14ac:dyDescent="0.4">
      <c r="B4" s="1" t="s">
        <v>1</v>
      </c>
      <c r="C4" s="1" t="s">
        <v>4</v>
      </c>
      <c r="D4" s="1" t="s">
        <v>5</v>
      </c>
      <c r="E4" s="1" t="s">
        <v>2</v>
      </c>
      <c r="F4" s="1" t="s">
        <v>65</v>
      </c>
      <c r="G4" s="1" t="s">
        <v>7</v>
      </c>
      <c r="H4" s="1" t="s">
        <v>8</v>
      </c>
      <c r="I4" s="1" t="s">
        <v>6</v>
      </c>
    </row>
    <row r="5" spans="2:9" x14ac:dyDescent="0.4">
      <c r="B5" s="1" t="s">
        <v>39</v>
      </c>
      <c r="C5" s="1" t="s">
        <v>12</v>
      </c>
      <c r="D5" s="1" t="s">
        <v>28</v>
      </c>
      <c r="E5" s="1" t="s">
        <v>20</v>
      </c>
      <c r="F5" s="2">
        <v>43887</v>
      </c>
      <c r="G5" s="1" t="s">
        <v>14</v>
      </c>
      <c r="H5" s="27">
        <v>2.8000000000000001E-2</v>
      </c>
      <c r="I5" s="21">
        <v>250000</v>
      </c>
    </row>
    <row r="6" spans="2:9" x14ac:dyDescent="0.4">
      <c r="B6" s="1" t="s">
        <v>48</v>
      </c>
      <c r="C6" s="1" t="s">
        <v>12</v>
      </c>
      <c r="D6" s="1" t="s">
        <v>28</v>
      </c>
      <c r="E6" s="1" t="s">
        <v>11</v>
      </c>
      <c r="F6" s="2">
        <v>43350</v>
      </c>
      <c r="G6" s="1" t="s">
        <v>14</v>
      </c>
      <c r="H6" s="27">
        <v>3.5999999999999997E-2</v>
      </c>
      <c r="I6" s="21">
        <v>150000</v>
      </c>
    </row>
    <row r="7" spans="2:9" x14ac:dyDescent="0.4">
      <c r="B7" s="1" t="s">
        <v>27</v>
      </c>
      <c r="C7" s="1" t="s">
        <v>16</v>
      </c>
      <c r="D7" s="1" t="s">
        <v>28</v>
      </c>
      <c r="E7" s="1" t="s">
        <v>20</v>
      </c>
      <c r="F7" s="2">
        <v>43574</v>
      </c>
      <c r="G7" s="1" t="s">
        <v>18</v>
      </c>
      <c r="H7" s="27">
        <v>0.02</v>
      </c>
      <c r="I7" s="21">
        <v>120000</v>
      </c>
    </row>
    <row r="8" spans="2:9" x14ac:dyDescent="0.4">
      <c r="B8" s="1" t="s">
        <v>54</v>
      </c>
      <c r="C8" s="1" t="s">
        <v>24</v>
      </c>
      <c r="D8" s="1" t="s">
        <v>28</v>
      </c>
      <c r="E8" s="1" t="s">
        <v>11</v>
      </c>
      <c r="F8" s="2">
        <v>44124</v>
      </c>
      <c r="G8" s="1" t="s">
        <v>14</v>
      </c>
      <c r="H8" s="27">
        <v>2.8000000000000001E-2</v>
      </c>
      <c r="I8" s="21">
        <v>50000</v>
      </c>
    </row>
    <row r="9" spans="2:9" x14ac:dyDescent="0.4">
      <c r="B9" s="1" t="s">
        <v>52</v>
      </c>
      <c r="C9" s="1" t="s">
        <v>16</v>
      </c>
      <c r="D9" s="1" t="s">
        <v>21</v>
      </c>
      <c r="E9" s="1" t="s">
        <v>20</v>
      </c>
      <c r="F9" s="2">
        <v>43443</v>
      </c>
      <c r="G9" s="1" t="s">
        <v>14</v>
      </c>
      <c r="H9" s="27">
        <v>2.5000000000000001E-2</v>
      </c>
      <c r="I9" s="21">
        <v>250000</v>
      </c>
    </row>
    <row r="10" spans="2:9" x14ac:dyDescent="0.4">
      <c r="B10" s="1" t="s">
        <v>29</v>
      </c>
      <c r="C10" s="1" t="s">
        <v>16</v>
      </c>
      <c r="D10" s="1" t="s">
        <v>21</v>
      </c>
      <c r="E10" s="1" t="s">
        <v>11</v>
      </c>
      <c r="F10" s="2">
        <v>43798</v>
      </c>
      <c r="G10" s="1" t="s">
        <v>14</v>
      </c>
      <c r="H10" s="27">
        <v>0.02</v>
      </c>
      <c r="I10" s="21">
        <v>250000</v>
      </c>
    </row>
    <row r="11" spans="2:9" x14ac:dyDescent="0.4">
      <c r="B11" s="1" t="s">
        <v>40</v>
      </c>
      <c r="C11" s="1" t="s">
        <v>24</v>
      </c>
      <c r="D11" s="1" t="s">
        <v>21</v>
      </c>
      <c r="E11" s="1" t="s">
        <v>20</v>
      </c>
      <c r="F11" s="2">
        <v>44066</v>
      </c>
      <c r="G11" s="1" t="s">
        <v>14</v>
      </c>
      <c r="H11" s="27">
        <v>2.8000000000000001E-2</v>
      </c>
      <c r="I11" s="21">
        <v>210000</v>
      </c>
    </row>
    <row r="12" spans="2:9" x14ac:dyDescent="0.4">
      <c r="B12" s="1" t="s">
        <v>38</v>
      </c>
      <c r="C12" s="1" t="s">
        <v>24</v>
      </c>
      <c r="D12" s="1" t="s">
        <v>21</v>
      </c>
      <c r="E12" s="1" t="s">
        <v>11</v>
      </c>
      <c r="F12" s="2">
        <v>44169</v>
      </c>
      <c r="G12" s="1" t="s">
        <v>14</v>
      </c>
      <c r="H12" s="27">
        <v>2.8000000000000001E-2</v>
      </c>
      <c r="I12" s="21">
        <v>120000</v>
      </c>
    </row>
    <row r="13" spans="2:9" x14ac:dyDescent="0.4">
      <c r="B13" s="1" t="s">
        <v>26</v>
      </c>
      <c r="C13" s="1" t="s">
        <v>16</v>
      </c>
      <c r="D13" s="1" t="s">
        <v>21</v>
      </c>
      <c r="E13" s="1" t="s">
        <v>20</v>
      </c>
      <c r="F13" s="2">
        <v>43783</v>
      </c>
      <c r="G13" s="1" t="s">
        <v>14</v>
      </c>
      <c r="H13" s="27">
        <v>0.02</v>
      </c>
      <c r="I13" s="21">
        <v>100000</v>
      </c>
    </row>
    <row r="14" spans="2:9" x14ac:dyDescent="0.4">
      <c r="B14" s="1" t="s">
        <v>22</v>
      </c>
      <c r="C14" s="1" t="s">
        <v>12</v>
      </c>
      <c r="D14" s="1" t="s">
        <v>21</v>
      </c>
      <c r="E14" s="1" t="s">
        <v>20</v>
      </c>
      <c r="F14" s="2">
        <v>43330</v>
      </c>
      <c r="G14" s="1" t="s">
        <v>14</v>
      </c>
      <c r="H14" s="27">
        <v>2.9000000000000001E-2</v>
      </c>
      <c r="I14" s="21">
        <v>80000</v>
      </c>
    </row>
    <row r="15" spans="2:9" x14ac:dyDescent="0.4">
      <c r="B15" s="1" t="s">
        <v>42</v>
      </c>
      <c r="C15" s="1" t="s">
        <v>24</v>
      </c>
      <c r="D15" s="1" t="s">
        <v>21</v>
      </c>
      <c r="E15" s="1" t="s">
        <v>11</v>
      </c>
      <c r="F15" s="2">
        <v>43145</v>
      </c>
      <c r="G15" s="1" t="s">
        <v>14</v>
      </c>
      <c r="H15" s="27">
        <v>2.3E-2</v>
      </c>
      <c r="I15" s="21">
        <v>70000</v>
      </c>
    </row>
    <row r="16" spans="2:9" x14ac:dyDescent="0.4">
      <c r="B16" s="1" t="s">
        <v>19</v>
      </c>
      <c r="C16" s="1" t="s">
        <v>16</v>
      </c>
      <c r="D16" s="1" t="s">
        <v>21</v>
      </c>
      <c r="E16" s="1" t="s">
        <v>20</v>
      </c>
      <c r="F16" s="2">
        <v>43282</v>
      </c>
      <c r="G16" s="1" t="s">
        <v>14</v>
      </c>
      <c r="H16" s="27" t="s">
        <v>66</v>
      </c>
      <c r="I16" s="21">
        <v>50000</v>
      </c>
    </row>
    <row r="17" spans="2:9" x14ac:dyDescent="0.4">
      <c r="B17" s="1" t="s">
        <v>43</v>
      </c>
      <c r="C17" s="1" t="s">
        <v>24</v>
      </c>
      <c r="D17" s="1" t="s">
        <v>21</v>
      </c>
      <c r="E17" s="1" t="s">
        <v>11</v>
      </c>
      <c r="F17" s="2">
        <v>44065</v>
      </c>
      <c r="G17" s="1" t="s">
        <v>18</v>
      </c>
      <c r="H17" s="27">
        <v>3.3000000000000002E-2</v>
      </c>
      <c r="I17" s="21">
        <v>50000</v>
      </c>
    </row>
    <row r="18" spans="2:9" x14ac:dyDescent="0.4">
      <c r="B18" s="1" t="s">
        <v>53</v>
      </c>
      <c r="C18" s="1" t="s">
        <v>12</v>
      </c>
      <c r="D18" s="1" t="s">
        <v>13</v>
      </c>
      <c r="E18" s="1" t="s">
        <v>11</v>
      </c>
      <c r="F18" s="2">
        <v>43635</v>
      </c>
      <c r="G18" s="1" t="s">
        <v>14</v>
      </c>
      <c r="H18" s="27">
        <v>2.9000000000000001E-2</v>
      </c>
      <c r="I18" s="21">
        <v>150000</v>
      </c>
    </row>
    <row r="19" spans="2:9" x14ac:dyDescent="0.4">
      <c r="B19" s="1" t="s">
        <v>51</v>
      </c>
      <c r="C19" s="1" t="s">
        <v>12</v>
      </c>
      <c r="D19" s="1" t="s">
        <v>13</v>
      </c>
      <c r="E19" s="1" t="s">
        <v>11</v>
      </c>
      <c r="F19" s="2">
        <v>44164</v>
      </c>
      <c r="G19" s="1" t="s">
        <v>14</v>
      </c>
      <c r="H19" s="27">
        <v>2.8000000000000001E-2</v>
      </c>
      <c r="I19" s="21">
        <v>150000</v>
      </c>
    </row>
    <row r="20" spans="2:9" x14ac:dyDescent="0.4">
      <c r="B20" s="1" t="s">
        <v>47</v>
      </c>
      <c r="C20" s="1" t="s">
        <v>16</v>
      </c>
      <c r="D20" s="1" t="s">
        <v>13</v>
      </c>
      <c r="E20" s="1" t="s">
        <v>11</v>
      </c>
      <c r="F20" s="2">
        <v>44060</v>
      </c>
      <c r="G20" s="1" t="s">
        <v>14</v>
      </c>
      <c r="H20" s="27">
        <v>2.1999999999999999E-2</v>
      </c>
      <c r="I20" s="21">
        <v>120000</v>
      </c>
    </row>
    <row r="21" spans="2:9" x14ac:dyDescent="0.4">
      <c r="B21" s="1" t="s">
        <v>10</v>
      </c>
      <c r="C21" s="1" t="s">
        <v>12</v>
      </c>
      <c r="D21" s="1" t="s">
        <v>13</v>
      </c>
      <c r="E21" s="1" t="s">
        <v>11</v>
      </c>
      <c r="F21" s="2">
        <v>43894</v>
      </c>
      <c r="G21" s="1" t="s">
        <v>14</v>
      </c>
      <c r="H21" s="27">
        <v>0.03</v>
      </c>
      <c r="I21" s="21">
        <v>120000</v>
      </c>
    </row>
    <row r="22" spans="2:9" x14ac:dyDescent="0.4">
      <c r="B22" s="1" t="s">
        <v>23</v>
      </c>
      <c r="C22" s="1" t="s">
        <v>24</v>
      </c>
      <c r="D22" s="1" t="s">
        <v>13</v>
      </c>
      <c r="E22" s="1" t="s">
        <v>11</v>
      </c>
      <c r="F22" s="2">
        <v>43734</v>
      </c>
      <c r="G22" s="1" t="s">
        <v>14</v>
      </c>
      <c r="H22" s="27">
        <v>2.8000000000000001E-2</v>
      </c>
      <c r="I22" s="21">
        <v>100000</v>
      </c>
    </row>
    <row r="23" spans="2:9" x14ac:dyDescent="0.4">
      <c r="B23" s="1" t="s">
        <v>25</v>
      </c>
      <c r="C23" s="1" t="s">
        <v>16</v>
      </c>
      <c r="D23" s="1" t="s">
        <v>13</v>
      </c>
      <c r="E23" s="1" t="s">
        <v>11</v>
      </c>
      <c r="F23" s="2">
        <v>43456</v>
      </c>
      <c r="G23" s="1" t="s">
        <v>14</v>
      </c>
      <c r="H23" s="27">
        <v>0.02</v>
      </c>
      <c r="I23" s="21">
        <v>90000</v>
      </c>
    </row>
    <row r="24" spans="2:9" x14ac:dyDescent="0.4">
      <c r="B24" s="1" t="s">
        <v>50</v>
      </c>
      <c r="C24" s="1" t="s">
        <v>24</v>
      </c>
      <c r="D24" s="1" t="s">
        <v>13</v>
      </c>
      <c r="E24" s="1" t="s">
        <v>20</v>
      </c>
      <c r="F24" s="2">
        <v>44042</v>
      </c>
      <c r="G24" s="1" t="s">
        <v>14</v>
      </c>
      <c r="H24" s="27">
        <v>2.1000000000000001E-2</v>
      </c>
      <c r="I24" s="21">
        <v>80000</v>
      </c>
    </row>
    <row r="25" spans="2:9" x14ac:dyDescent="0.4">
      <c r="B25" s="1" t="s">
        <v>41</v>
      </c>
      <c r="C25" s="1" t="s">
        <v>16</v>
      </c>
      <c r="D25" s="1" t="s">
        <v>13</v>
      </c>
      <c r="E25" s="1" t="s">
        <v>11</v>
      </c>
      <c r="F25" s="2">
        <v>43808</v>
      </c>
      <c r="G25" s="1" t="s">
        <v>18</v>
      </c>
      <c r="H25" s="27">
        <v>0.02</v>
      </c>
      <c r="I25" s="21">
        <v>70000</v>
      </c>
    </row>
    <row r="26" spans="2:9" x14ac:dyDescent="0.4">
      <c r="B26" s="1" t="s">
        <v>30</v>
      </c>
      <c r="C26" s="1" t="s">
        <v>24</v>
      </c>
      <c r="D26" s="1" t="s">
        <v>13</v>
      </c>
      <c r="E26" s="1" t="s">
        <v>11</v>
      </c>
      <c r="F26" s="2">
        <v>43834</v>
      </c>
      <c r="G26" s="1" t="s">
        <v>18</v>
      </c>
      <c r="H26" s="27">
        <v>2.1000000000000001E-2</v>
      </c>
      <c r="I26" s="21">
        <v>10000</v>
      </c>
    </row>
    <row r="27" spans="2:9" x14ac:dyDescent="0.4">
      <c r="B27" s="1" t="s">
        <v>46</v>
      </c>
      <c r="C27" s="1" t="s">
        <v>12</v>
      </c>
      <c r="D27" s="1" t="s">
        <v>17</v>
      </c>
      <c r="E27" s="1" t="s">
        <v>11</v>
      </c>
      <c r="F27" s="2">
        <v>43751</v>
      </c>
      <c r="G27" s="1" t="s">
        <v>14</v>
      </c>
      <c r="H27" s="27">
        <v>0.03</v>
      </c>
      <c r="I27" s="21">
        <v>270000</v>
      </c>
    </row>
    <row r="28" spans="2:9" x14ac:dyDescent="0.4">
      <c r="B28" s="1" t="s">
        <v>15</v>
      </c>
      <c r="C28" s="1" t="s">
        <v>16</v>
      </c>
      <c r="D28" s="1" t="s">
        <v>17</v>
      </c>
      <c r="E28" s="1" t="s">
        <v>11</v>
      </c>
      <c r="F28" s="2">
        <v>43126</v>
      </c>
      <c r="G28" s="1" t="s">
        <v>18</v>
      </c>
      <c r="H28" s="27" t="s">
        <v>66</v>
      </c>
      <c r="I28" s="21">
        <v>150000</v>
      </c>
    </row>
    <row r="29" spans="2:9" x14ac:dyDescent="0.4">
      <c r="B29" s="1" t="s">
        <v>45</v>
      </c>
      <c r="C29" s="1" t="s">
        <v>16</v>
      </c>
      <c r="D29" s="1" t="s">
        <v>17</v>
      </c>
      <c r="E29" s="1" t="s">
        <v>11</v>
      </c>
      <c r="F29" s="2">
        <v>43365</v>
      </c>
      <c r="G29" s="1" t="s">
        <v>18</v>
      </c>
      <c r="H29" s="27">
        <v>0.02</v>
      </c>
      <c r="I29" s="21">
        <v>150000</v>
      </c>
    </row>
    <row r="30" spans="2:9" x14ac:dyDescent="0.4">
      <c r="B30" s="1" t="s">
        <v>49</v>
      </c>
      <c r="C30" s="1" t="s">
        <v>24</v>
      </c>
      <c r="D30" s="1" t="s">
        <v>17</v>
      </c>
      <c r="E30" s="1" t="s">
        <v>11</v>
      </c>
      <c r="F30" s="2">
        <v>43209</v>
      </c>
      <c r="G30" s="1" t="s">
        <v>18</v>
      </c>
      <c r="H30" s="27">
        <v>2.3E-2</v>
      </c>
      <c r="I30" s="21">
        <v>120000</v>
      </c>
    </row>
  </sheetData>
  <phoneticPr fontId="1" type="noConversion"/>
  <conditionalFormatting sqref="I5:I30">
    <cfRule type="iconSet" priority="1">
      <iconSet iconSet="4RedToBlack">
        <cfvo type="percent" val="0"/>
        <cfvo type="num" val="100000"/>
        <cfvo type="num" val="150000"/>
        <cfvo type="num" val="200000"/>
      </iconSet>
    </cfRule>
    <cfRule type="iconSet" priority="2">
      <iconSet iconSet="4RedToBlack">
        <cfvo type="percent" val="0"/>
        <cfvo type="num" val="100000"/>
        <cfvo type="num" val="150000"/>
        <cfvo type="num" val="200000"/>
      </iconSet>
    </cfRule>
    <cfRule type="iconSet" priority="3">
      <iconSet iconSet="4RedToBlack">
        <cfvo type="percent" val="0"/>
        <cfvo type="num" val="100000"/>
        <cfvo type="num" val="150000"/>
        <cfvo type="num" val="200000"/>
      </iconSet>
    </cfRule>
    <cfRule type="iconSet" priority="4">
      <iconSet iconSet="4RedToBlack">
        <cfvo type="percent" val="0"/>
        <cfvo type="num" val="100000"/>
        <cfvo type="num" val="150000"/>
        <cfvo type="num" val="200000"/>
      </iconSet>
    </cfRule>
  </conditionalFormatting>
  <pageMargins left="0.7" right="0.7" top="0.75" bottom="0.75" header="0.3" footer="0.3"/>
  <drawing r:id="rId1"/>
  <legacyDrawing r:id="rId2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14338" r:id="rId3" name="Button 2">
              <controlPr defaultSize="0" print="0" autoFill="0" autoPict="0" macro="[0]!서식적용">
                <anchor moveWithCells="1" sizeWithCells="1">
                  <from>
                    <xdr:col>5</xdr:col>
                    <xdr:colOff>0</xdr:colOff>
                    <xdr:row>0</xdr:row>
                    <xdr:rowOff>0</xdr:rowOff>
                  </from>
                  <to>
                    <xdr:col>7</xdr:col>
                    <xdr:colOff>0</xdr:colOff>
                    <xdr:row>2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4340" r:id="rId4" name="Button 4">
              <controlPr defaultSize="0" print="0" autoFill="0" autoPict="0" macro="[0]!아이콘보기">
                <anchor moveWithCells="1" sizeWithCells="1">
                  <from>
                    <xdr:col>7</xdr:col>
                    <xdr:colOff>0</xdr:colOff>
                    <xdr:row>0</xdr:row>
                    <xdr:rowOff>0</xdr:rowOff>
                  </from>
                  <to>
                    <xdr:col>9</xdr:col>
                    <xdr:colOff>0</xdr:colOff>
                    <xdr:row>2</xdr:row>
                    <xdr:rowOff>0</xdr:rowOff>
                  </to>
                </anchor>
              </controlPr>
            </control>
          </mc:Choice>
        </mc:AlternateContent>
      </controls>
    </mc:Choice>
  </mc:AlternateContent>
</worksheet>
</file>

<file path=xl/worksheets/sheet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D7048B2-ADE5-416A-A74A-B10673B66EF9}">
  <sheetPr codeName="Sheet1"/>
  <dimension ref="B2:I29"/>
  <sheetViews>
    <sheetView workbookViewId="0">
      <selection activeCell="L10" sqref="L10"/>
    </sheetView>
  </sheetViews>
  <sheetFormatPr defaultRowHeight="17.399999999999999" x14ac:dyDescent="0.4"/>
  <cols>
    <col min="1" max="1" width="4.09765625" customWidth="1"/>
    <col min="5" max="5" width="5.19921875" bestFit="1" customWidth="1"/>
    <col min="6" max="6" width="11.09765625" bestFit="1" customWidth="1"/>
    <col min="9" max="9" width="11.3984375" customWidth="1"/>
  </cols>
  <sheetData>
    <row r="2" spans="2:9" x14ac:dyDescent="0.4">
      <c r="B2" t="s">
        <v>0</v>
      </c>
    </row>
    <row r="3" spans="2:9" x14ac:dyDescent="0.4">
      <c r="B3" s="1" t="s">
        <v>1</v>
      </c>
      <c r="C3" s="1" t="s">
        <v>4</v>
      </c>
      <c r="D3" s="1" t="s">
        <v>5</v>
      </c>
      <c r="E3" s="1" t="s">
        <v>2</v>
      </c>
      <c r="F3" s="1" t="s">
        <v>65</v>
      </c>
      <c r="G3" s="1" t="s">
        <v>7</v>
      </c>
      <c r="H3" s="1" t="s">
        <v>8</v>
      </c>
      <c r="I3" s="1" t="s">
        <v>6</v>
      </c>
    </row>
    <row r="4" spans="2:9" x14ac:dyDescent="0.4">
      <c r="B4" s="1" t="s">
        <v>10</v>
      </c>
      <c r="C4" s="1" t="s">
        <v>12</v>
      </c>
      <c r="D4" s="1" t="s">
        <v>13</v>
      </c>
      <c r="E4" s="1" t="s">
        <v>11</v>
      </c>
      <c r="F4" s="2">
        <v>43894</v>
      </c>
      <c r="G4" s="1" t="s">
        <v>14</v>
      </c>
      <c r="H4" s="4">
        <v>0.03</v>
      </c>
      <c r="I4" s="3">
        <v>120000</v>
      </c>
    </row>
    <row r="5" spans="2:9" x14ac:dyDescent="0.4">
      <c r="B5" s="1" t="s">
        <v>15</v>
      </c>
      <c r="C5" s="1" t="s">
        <v>16</v>
      </c>
      <c r="D5" s="1" t="s">
        <v>17</v>
      </c>
      <c r="E5" s="1" t="s">
        <v>11</v>
      </c>
      <c r="F5" s="2">
        <v>43126</v>
      </c>
      <c r="G5" s="1" t="s">
        <v>18</v>
      </c>
      <c r="H5" s="4">
        <v>0.02</v>
      </c>
      <c r="I5" s="3">
        <v>150000</v>
      </c>
    </row>
    <row r="6" spans="2:9" x14ac:dyDescent="0.4">
      <c r="B6" s="1" t="s">
        <v>19</v>
      </c>
      <c r="C6" s="1" t="s">
        <v>16</v>
      </c>
      <c r="D6" s="1" t="s">
        <v>21</v>
      </c>
      <c r="E6" s="1" t="s">
        <v>20</v>
      </c>
      <c r="F6" s="2">
        <v>43282</v>
      </c>
      <c r="G6" s="1" t="s">
        <v>14</v>
      </c>
      <c r="H6" s="4">
        <v>0.02</v>
      </c>
      <c r="I6" s="3">
        <v>50000</v>
      </c>
    </row>
    <row r="7" spans="2:9" x14ac:dyDescent="0.4">
      <c r="B7" s="1" t="s">
        <v>22</v>
      </c>
      <c r="C7" s="1" t="s">
        <v>12</v>
      </c>
      <c r="D7" s="1" t="s">
        <v>21</v>
      </c>
      <c r="E7" s="1" t="s">
        <v>20</v>
      </c>
      <c r="F7" s="2">
        <v>43330</v>
      </c>
      <c r="G7" s="1" t="s">
        <v>14</v>
      </c>
      <c r="H7" s="4">
        <v>2.9000000000000001E-2</v>
      </c>
      <c r="I7" s="3">
        <v>80000</v>
      </c>
    </row>
    <row r="8" spans="2:9" x14ac:dyDescent="0.4">
      <c r="B8" s="1" t="s">
        <v>23</v>
      </c>
      <c r="C8" s="1" t="s">
        <v>24</v>
      </c>
      <c r="D8" s="1" t="s">
        <v>13</v>
      </c>
      <c r="E8" s="1" t="s">
        <v>11</v>
      </c>
      <c r="F8" s="2">
        <v>43734</v>
      </c>
      <c r="G8" s="1" t="s">
        <v>14</v>
      </c>
      <c r="H8" s="4">
        <v>2.8000000000000001E-2</v>
      </c>
      <c r="I8" s="3">
        <v>100000</v>
      </c>
    </row>
    <row r="9" spans="2:9" x14ac:dyDescent="0.4">
      <c r="B9" s="1" t="s">
        <v>25</v>
      </c>
      <c r="C9" s="1" t="s">
        <v>16</v>
      </c>
      <c r="D9" s="1" t="s">
        <v>13</v>
      </c>
      <c r="E9" s="1" t="s">
        <v>11</v>
      </c>
      <c r="F9" s="2">
        <v>43456</v>
      </c>
      <c r="G9" s="1" t="s">
        <v>14</v>
      </c>
      <c r="H9" s="4">
        <v>0.02</v>
      </c>
      <c r="I9" s="3">
        <v>90000</v>
      </c>
    </row>
    <row r="10" spans="2:9" x14ac:dyDescent="0.4">
      <c r="B10" s="1" t="s">
        <v>26</v>
      </c>
      <c r="C10" s="1" t="s">
        <v>16</v>
      </c>
      <c r="D10" s="1" t="s">
        <v>21</v>
      </c>
      <c r="E10" s="1" t="s">
        <v>20</v>
      </c>
      <c r="F10" s="2">
        <v>43783</v>
      </c>
      <c r="G10" s="1" t="s">
        <v>14</v>
      </c>
      <c r="H10" s="4">
        <v>0.02</v>
      </c>
      <c r="I10" s="3">
        <v>100000</v>
      </c>
    </row>
    <row r="11" spans="2:9" x14ac:dyDescent="0.4">
      <c r="B11" s="1" t="s">
        <v>27</v>
      </c>
      <c r="C11" s="1" t="s">
        <v>16</v>
      </c>
      <c r="D11" s="1" t="s">
        <v>28</v>
      </c>
      <c r="E11" s="1" t="s">
        <v>20</v>
      </c>
      <c r="F11" s="2">
        <v>43574</v>
      </c>
      <c r="G11" s="1" t="s">
        <v>18</v>
      </c>
      <c r="H11" s="4">
        <v>0.02</v>
      </c>
      <c r="I11" s="3">
        <v>120000</v>
      </c>
    </row>
    <row r="12" spans="2:9" x14ac:dyDescent="0.4">
      <c r="B12" s="1" t="s">
        <v>29</v>
      </c>
      <c r="C12" s="1" t="s">
        <v>16</v>
      </c>
      <c r="D12" s="1" t="s">
        <v>21</v>
      </c>
      <c r="E12" s="1" t="s">
        <v>11</v>
      </c>
      <c r="F12" s="2">
        <v>43798</v>
      </c>
      <c r="G12" s="1" t="s">
        <v>14</v>
      </c>
      <c r="H12" s="4">
        <v>0.02</v>
      </c>
      <c r="I12" s="3">
        <v>250000</v>
      </c>
    </row>
    <row r="13" spans="2:9" x14ac:dyDescent="0.4">
      <c r="B13" s="1" t="s">
        <v>30</v>
      </c>
      <c r="C13" s="1" t="s">
        <v>24</v>
      </c>
      <c r="D13" s="1" t="s">
        <v>13</v>
      </c>
      <c r="E13" s="1" t="s">
        <v>11</v>
      </c>
      <c r="F13" s="2">
        <v>43834</v>
      </c>
      <c r="G13" s="1" t="s">
        <v>18</v>
      </c>
      <c r="H13" s="4">
        <v>2.1000000000000001E-2</v>
      </c>
      <c r="I13" s="3">
        <v>10000</v>
      </c>
    </row>
    <row r="14" spans="2:9" x14ac:dyDescent="0.4">
      <c r="B14" s="1" t="s">
        <v>38</v>
      </c>
      <c r="C14" s="1" t="s">
        <v>24</v>
      </c>
      <c r="D14" s="1" t="s">
        <v>21</v>
      </c>
      <c r="E14" s="1" t="s">
        <v>11</v>
      </c>
      <c r="F14" s="2">
        <v>44169</v>
      </c>
      <c r="G14" s="1" t="s">
        <v>14</v>
      </c>
      <c r="H14" s="4">
        <v>2.8000000000000001E-2</v>
      </c>
      <c r="I14" s="3">
        <v>120000</v>
      </c>
    </row>
    <row r="15" spans="2:9" x14ac:dyDescent="0.4">
      <c r="B15" s="1" t="s">
        <v>39</v>
      </c>
      <c r="C15" s="1" t="s">
        <v>12</v>
      </c>
      <c r="D15" s="1" t="s">
        <v>28</v>
      </c>
      <c r="E15" s="1" t="s">
        <v>20</v>
      </c>
      <c r="F15" s="2">
        <v>43887</v>
      </c>
      <c r="G15" s="1" t="s">
        <v>14</v>
      </c>
      <c r="H15" s="4">
        <v>2.8000000000000001E-2</v>
      </c>
      <c r="I15" s="3">
        <v>250000</v>
      </c>
    </row>
    <row r="16" spans="2:9" x14ac:dyDescent="0.4">
      <c r="B16" s="1" t="s">
        <v>40</v>
      </c>
      <c r="C16" s="1" t="s">
        <v>24</v>
      </c>
      <c r="D16" s="1" t="s">
        <v>21</v>
      </c>
      <c r="E16" s="1" t="s">
        <v>20</v>
      </c>
      <c r="F16" s="2">
        <v>44066</v>
      </c>
      <c r="G16" s="1" t="s">
        <v>14</v>
      </c>
      <c r="H16" s="4">
        <v>2.8000000000000001E-2</v>
      </c>
      <c r="I16" s="3">
        <v>210000</v>
      </c>
    </row>
    <row r="17" spans="2:9" x14ac:dyDescent="0.4">
      <c r="B17" s="1" t="s">
        <v>41</v>
      </c>
      <c r="C17" s="1" t="s">
        <v>16</v>
      </c>
      <c r="D17" s="1" t="s">
        <v>13</v>
      </c>
      <c r="E17" s="1" t="s">
        <v>11</v>
      </c>
      <c r="F17" s="2">
        <v>43808</v>
      </c>
      <c r="G17" s="1" t="s">
        <v>18</v>
      </c>
      <c r="H17" s="4">
        <v>0.02</v>
      </c>
      <c r="I17" s="3">
        <v>70000</v>
      </c>
    </row>
    <row r="18" spans="2:9" x14ac:dyDescent="0.4">
      <c r="B18" s="1" t="s">
        <v>42</v>
      </c>
      <c r="C18" s="1" t="s">
        <v>24</v>
      </c>
      <c r="D18" s="1" t="s">
        <v>21</v>
      </c>
      <c r="E18" s="1" t="s">
        <v>11</v>
      </c>
      <c r="F18" s="2">
        <v>43145</v>
      </c>
      <c r="G18" s="1" t="s">
        <v>14</v>
      </c>
      <c r="H18" s="4">
        <v>2.3E-2</v>
      </c>
      <c r="I18" s="3">
        <v>70000</v>
      </c>
    </row>
    <row r="19" spans="2:9" x14ac:dyDescent="0.4">
      <c r="B19" s="1" t="s">
        <v>43</v>
      </c>
      <c r="C19" s="1" t="s">
        <v>24</v>
      </c>
      <c r="D19" s="1" t="s">
        <v>21</v>
      </c>
      <c r="E19" s="1" t="s">
        <v>11</v>
      </c>
      <c r="F19" s="2">
        <v>44065</v>
      </c>
      <c r="G19" s="1" t="s">
        <v>18</v>
      </c>
      <c r="H19" s="4">
        <v>3.3000000000000002E-2</v>
      </c>
      <c r="I19" s="3">
        <v>50000</v>
      </c>
    </row>
    <row r="20" spans="2:9" x14ac:dyDescent="0.4">
      <c r="B20" s="1" t="s">
        <v>45</v>
      </c>
      <c r="C20" s="1" t="s">
        <v>16</v>
      </c>
      <c r="D20" s="1" t="s">
        <v>17</v>
      </c>
      <c r="E20" s="1" t="s">
        <v>11</v>
      </c>
      <c r="F20" s="2">
        <v>43365</v>
      </c>
      <c r="G20" s="1" t="s">
        <v>18</v>
      </c>
      <c r="H20" s="4">
        <v>0.02</v>
      </c>
      <c r="I20" s="3">
        <v>150000</v>
      </c>
    </row>
    <row r="21" spans="2:9" x14ac:dyDescent="0.4">
      <c r="B21" s="1" t="s">
        <v>46</v>
      </c>
      <c r="C21" s="1" t="s">
        <v>12</v>
      </c>
      <c r="D21" s="1" t="s">
        <v>17</v>
      </c>
      <c r="E21" s="1" t="s">
        <v>11</v>
      </c>
      <c r="F21" s="2">
        <v>43751</v>
      </c>
      <c r="G21" s="1" t="s">
        <v>14</v>
      </c>
      <c r="H21" s="4">
        <v>0.03</v>
      </c>
      <c r="I21" s="3">
        <v>270000</v>
      </c>
    </row>
    <row r="22" spans="2:9" x14ac:dyDescent="0.4">
      <c r="B22" s="1" t="s">
        <v>47</v>
      </c>
      <c r="C22" s="1" t="s">
        <v>16</v>
      </c>
      <c r="D22" s="1" t="s">
        <v>13</v>
      </c>
      <c r="E22" s="1" t="s">
        <v>11</v>
      </c>
      <c r="F22" s="2">
        <v>44060</v>
      </c>
      <c r="G22" s="1" t="s">
        <v>14</v>
      </c>
      <c r="H22" s="4">
        <v>2.1999999999999999E-2</v>
      </c>
      <c r="I22" s="3">
        <v>120000</v>
      </c>
    </row>
    <row r="23" spans="2:9" x14ac:dyDescent="0.4">
      <c r="B23" s="1" t="s">
        <v>48</v>
      </c>
      <c r="C23" s="1" t="s">
        <v>12</v>
      </c>
      <c r="D23" s="1" t="s">
        <v>28</v>
      </c>
      <c r="E23" s="1" t="s">
        <v>11</v>
      </c>
      <c r="F23" s="2">
        <v>43350</v>
      </c>
      <c r="G23" s="1" t="s">
        <v>14</v>
      </c>
      <c r="H23" s="4">
        <v>3.5999999999999997E-2</v>
      </c>
      <c r="I23" s="3">
        <v>150000</v>
      </c>
    </row>
    <row r="24" spans="2:9" x14ac:dyDescent="0.4">
      <c r="B24" s="1" t="s">
        <v>49</v>
      </c>
      <c r="C24" s="1" t="s">
        <v>24</v>
      </c>
      <c r="D24" s="1" t="s">
        <v>17</v>
      </c>
      <c r="E24" s="1" t="s">
        <v>11</v>
      </c>
      <c r="F24" s="2">
        <v>43209</v>
      </c>
      <c r="G24" s="1" t="s">
        <v>18</v>
      </c>
      <c r="H24" s="4">
        <v>2.3E-2</v>
      </c>
      <c r="I24" s="3">
        <v>120000</v>
      </c>
    </row>
    <row r="25" spans="2:9" x14ac:dyDescent="0.4">
      <c r="B25" s="1" t="s">
        <v>50</v>
      </c>
      <c r="C25" s="1" t="s">
        <v>24</v>
      </c>
      <c r="D25" s="1" t="s">
        <v>13</v>
      </c>
      <c r="E25" s="1" t="s">
        <v>20</v>
      </c>
      <c r="F25" s="2">
        <v>44042</v>
      </c>
      <c r="G25" s="1" t="s">
        <v>14</v>
      </c>
      <c r="H25" s="4">
        <v>2.1000000000000001E-2</v>
      </c>
      <c r="I25" s="3">
        <v>80000</v>
      </c>
    </row>
    <row r="26" spans="2:9" x14ac:dyDescent="0.4">
      <c r="B26" s="1" t="s">
        <v>51</v>
      </c>
      <c r="C26" s="1" t="s">
        <v>12</v>
      </c>
      <c r="D26" s="1" t="s">
        <v>13</v>
      </c>
      <c r="E26" s="1" t="s">
        <v>11</v>
      </c>
      <c r="F26" s="2">
        <v>44164</v>
      </c>
      <c r="G26" s="1" t="s">
        <v>14</v>
      </c>
      <c r="H26" s="4">
        <v>2.8000000000000001E-2</v>
      </c>
      <c r="I26" s="3">
        <v>150000</v>
      </c>
    </row>
    <row r="27" spans="2:9" x14ac:dyDescent="0.4">
      <c r="B27" s="1" t="s">
        <v>52</v>
      </c>
      <c r="C27" s="1" t="s">
        <v>16</v>
      </c>
      <c r="D27" s="1" t="s">
        <v>21</v>
      </c>
      <c r="E27" s="1" t="s">
        <v>20</v>
      </c>
      <c r="F27" s="2">
        <v>43443</v>
      </c>
      <c r="G27" s="1" t="s">
        <v>14</v>
      </c>
      <c r="H27" s="4">
        <v>2.5000000000000001E-2</v>
      </c>
      <c r="I27" s="3">
        <v>250000</v>
      </c>
    </row>
    <row r="28" spans="2:9" x14ac:dyDescent="0.4">
      <c r="B28" s="1" t="s">
        <v>53</v>
      </c>
      <c r="C28" s="1" t="s">
        <v>12</v>
      </c>
      <c r="D28" s="1" t="s">
        <v>13</v>
      </c>
      <c r="E28" s="1" t="s">
        <v>11</v>
      </c>
      <c r="F28" s="2">
        <v>43635</v>
      </c>
      <c r="G28" s="1" t="s">
        <v>14</v>
      </c>
      <c r="H28" s="4">
        <v>2.9000000000000001E-2</v>
      </c>
      <c r="I28" s="3">
        <v>150000</v>
      </c>
    </row>
    <row r="29" spans="2:9" x14ac:dyDescent="0.4">
      <c r="B29" s="1" t="s">
        <v>54</v>
      </c>
      <c r="C29" s="1" t="s">
        <v>24</v>
      </c>
      <c r="D29" s="1" t="s">
        <v>28</v>
      </c>
      <c r="E29" s="1" t="s">
        <v>11</v>
      </c>
      <c r="F29" s="2">
        <v>44124</v>
      </c>
      <c r="G29" s="1" t="s">
        <v>14</v>
      </c>
      <c r="H29" s="4">
        <v>2.8000000000000001E-2</v>
      </c>
      <c r="I29" s="3">
        <v>50000</v>
      </c>
    </row>
  </sheetData>
  <phoneticPr fontId="1" type="noConversion"/>
  <pageMargins left="0.7" right="0.7" top="0.75" bottom="0.75" header="0.3" footer="0.3"/>
  <drawing r:id="rId1"/>
  <legacyDrawing r:id="rId2"/>
  <controls>
    <mc:AlternateContent xmlns:mc="http://schemas.openxmlformats.org/markup-compatibility/2006">
      <mc:Choice Requires="x14">
        <control shapeId="8193" r:id="rId3" name="cmd가입자검색">
          <controlPr defaultSize="0" autoLine="0" r:id="rId4">
            <anchor moveWithCells="1">
              <from>
                <xdr:col>7</xdr:col>
                <xdr:colOff>144780</xdr:colOff>
                <xdr:row>0</xdr:row>
                <xdr:rowOff>76200</xdr:rowOff>
              </from>
              <to>
                <xdr:col>8</xdr:col>
                <xdr:colOff>746760</xdr:colOff>
                <xdr:row>1</xdr:row>
                <xdr:rowOff>144780</xdr:rowOff>
              </to>
            </anchor>
          </controlPr>
        </control>
      </mc:Choice>
      <mc:Fallback>
        <control shapeId="8193" r:id="rId3" name="cmd가입자검색"/>
      </mc:Fallback>
    </mc:AlternateContent>
  </control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워크시트</vt:lpstr>
      </vt:variant>
      <vt:variant>
        <vt:i4>8</vt:i4>
      </vt:variant>
      <vt:variant>
        <vt:lpstr>이름 지정된 범위</vt:lpstr>
      </vt:variant>
      <vt:variant>
        <vt:i4>3</vt:i4>
      </vt:variant>
    </vt:vector>
  </HeadingPairs>
  <TitlesOfParts>
    <vt:vector size="11" baseType="lpstr">
      <vt:lpstr>기본작업-1</vt:lpstr>
      <vt:lpstr>기본작업-2</vt:lpstr>
      <vt:lpstr>계산작업</vt:lpstr>
      <vt:lpstr>분석작업-1</vt:lpstr>
      <vt:lpstr>분석작업-2</vt:lpstr>
      <vt:lpstr>기타작업-1</vt:lpstr>
      <vt:lpstr>기타작업-2</vt:lpstr>
      <vt:lpstr>기타작업-3</vt:lpstr>
      <vt:lpstr>'기본작업-1'!Criteria</vt:lpstr>
      <vt:lpstr>'기본작업-1'!Extract</vt:lpstr>
      <vt:lpstr>'기본작업-2'!Print_Area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인턴</dc:creator>
  <cp:lastModifiedBy>재현 최</cp:lastModifiedBy>
  <cp:lastPrinted>2024-07-03T10:02:17Z</cp:lastPrinted>
  <dcterms:created xsi:type="dcterms:W3CDTF">2023-08-09T00:13:15Z</dcterms:created>
  <dcterms:modified xsi:type="dcterms:W3CDTF">2024-07-03T17:09:59Z</dcterms:modified>
</cp:coreProperties>
</file>