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1b6351173cda3f8/바탕 화면/쓸데없는거/01 엑셀/02 시험장따라하기/"/>
    </mc:Choice>
  </mc:AlternateContent>
  <xr:revisionPtr revIDLastSave="5" documentId="13_ncr:1_{CF58BAF5-6237-440E-AAFC-42B1BBB52260}" xr6:coauthVersionLast="47" xr6:coauthVersionMax="47" xr10:uidLastSave="{AFF96696-6587-4558-8552-70A9C236BC1D}"/>
  <bookViews>
    <workbookView xWindow="-120" yWindow="-120" windowWidth="29040" windowHeight="15720" tabRatio="794" firstSheet="2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_FilterDatabase" localSheetId="4" hidden="1">'분석작업-2'!$B$3:$G$42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0" i="5"/>
  <c r="F21" i="5"/>
  <c r="F13" i="5"/>
  <c r="F7" i="5"/>
  <c r="F45" i="5" s="1"/>
  <c r="F44" i="5"/>
  <c r="F39" i="5"/>
  <c r="F31" i="5"/>
  <c r="F22" i="5"/>
  <c r="F14" i="5"/>
  <c r="F8" i="5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C33" i="3" a="1"/>
  <c r="C33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I5" i="3" a="1"/>
  <c r="I5" i="3" s="1"/>
  <c r="I6" i="3" a="1"/>
  <c r="I6" i="3" s="1"/>
  <c r="I7" i="3" a="1"/>
  <c r="I7" i="3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4" i="3" a="1"/>
  <c r="I4" i="3" s="1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5" i="3" a="1"/>
  <c r="J11" i="3" a="1"/>
  <c r="J17" i="3" a="1"/>
  <c r="J23" i="3" a="1"/>
  <c r="J12" i="3" a="1"/>
  <c r="J24" i="3" a="1"/>
  <c r="J10" i="3" a="1"/>
  <c r="J6" i="3" a="1"/>
  <c r="J21" i="3" a="1"/>
  <c r="J7" i="3" a="1"/>
  <c r="J13" i="3" a="1"/>
  <c r="J19" i="3" a="1"/>
  <c r="J25" i="3" a="1"/>
  <c r="J15" i="3" a="1"/>
  <c r="J22" i="3" a="1"/>
  <c r="J8" i="3" a="1"/>
  <c r="J14" i="3" a="1"/>
  <c r="J20" i="3" a="1"/>
  <c r="J26" i="3" a="1"/>
  <c r="J27" i="3" a="1"/>
  <c r="J16" i="3" a="1"/>
  <c r="J28" i="3" a="1"/>
  <c r="J9" i="3" a="1"/>
  <c r="J18" i="3" a="1"/>
  <c r="J4" i="3" a="1"/>
  <c r="F46" i="5" l="1"/>
  <c r="J18" i="3"/>
  <c r="J9" i="3"/>
  <c r="J28" i="3"/>
  <c r="J16" i="3"/>
  <c r="J27" i="3"/>
  <c r="J26" i="3"/>
  <c r="J20" i="3"/>
  <c r="J14" i="3"/>
  <c r="J8" i="3"/>
  <c r="J22" i="3"/>
  <c r="J15" i="3"/>
  <c r="J25" i="3"/>
  <c r="J19" i="3"/>
  <c r="J13" i="3"/>
  <c r="J7" i="3"/>
  <c r="J21" i="3"/>
  <c r="J6" i="3"/>
  <c r="J10" i="3"/>
  <c r="J24" i="3"/>
  <c r="J12" i="3"/>
  <c r="J23" i="3"/>
  <c r="J17" i="3"/>
  <c r="J11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15D217-8ABA-472D-A28B-5A6914B92B30}" name="MS Access Database_Query" type="1" refreshedVersion="8" background="1">
    <dbPr connection="DSN=MS Access Database;DBQ=C:\길벗컴활1급\01 엑셀\02 시험장따라하기\학생성적.accdb;DefaultDir=C:\길벗컴활1급\01 엑셀\02 시험장따라하기;DriverId=25;FIL=MS Access;MaxBufferSize=2048;PageTimeout=5;" command="SELECT 성적.TOEIC, 성적.컴퓨터, 성적.전공2, 성적.학과명, 성적.생년월일_x000d__x000a_FROM `C:\길벗컴활1급\01 엑셀\02 시험장따라하기\학생성적.accdb`.성적 성적"/>
  </connection>
</connections>
</file>

<file path=xl/sharedStrings.xml><?xml version="1.0" encoding="utf-8"?>
<sst xmlns="http://schemas.openxmlformats.org/spreadsheetml/2006/main" count="625" uniqueCount="172">
  <si>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</si>
  <si>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</si>
  <si>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</si>
  <si>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</si>
  <si>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</si>
  <si>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</si>
  <si>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</si>
  <si>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</si>
  <si>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</si>
  <si>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</si>
  <si>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</si>
  <si>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</si>
  <si>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</si>
  <si>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</si>
  <si>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</si>
  <si>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</si>
  <si>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</si>
  <si>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</si>
  <si>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</si>
  <si>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</si>
  <si>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</si>
  <si>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</si>
  <si>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</si>
  <si>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</si>
  <si>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</si>
  <si>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</si>
  <si>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</si>
  <si>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</si>
  <si>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</si>
  <si>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</si>
  <si>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</si>
  <si>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</si>
  <si>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</si>
  <si>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</si>
  <si>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</si>
  <si>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</si>
  <si>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</si>
  <si>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</si>
  <si>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</si>
  <si>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</si>
  <si>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</si>
  <si>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</si>
  <si>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</si>
  <si>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</si>
  <si>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</si>
  <si>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</si>
  <si>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</si>
  <si>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</si>
  <si>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</si>
  <si>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</si>
  <si>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</si>
  <si>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</si>
  <si>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</si>
  <si>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</si>
  <si>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</si>
  <si>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</si>
  <si>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</si>
  <si>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</si>
  <si>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</si>
  <si>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</si>
  <si>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</si>
  <si>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</si>
  <si>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</si>
  <si>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</si>
  <si>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</si>
  <si>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</si>
  <si>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</si>
  <si>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</si>
  <si>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</si>
  <si>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</si>
  <si>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</si>
  <si>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</si>
  <si>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</si>
  <si>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</si>
  <si>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</si>
  <si>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</si>
  <si>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</si>
  <si>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</si>
  <si>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</si>
  <si>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</si>
  <si>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</si>
  <si>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</si>
  <si>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</si>
  <si>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</si>
  <si>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</si>
  <si>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</si>
  <si>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</si>
  <si>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</si>
  <si>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</si>
  <si>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</si>
  <si>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</si>
  <si>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</si>
  <si>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</si>
  <si>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</si>
  <si>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</si>
  <si>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</si>
  <si>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</si>
  <si>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</si>
  <si>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</si>
  <si>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</si>
  <si>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</si>
  <si>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</si>
  <si>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</si>
  <si>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</si>
  <si>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</si>
  <si>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</si>
  <si>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</si>
  <si>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</si>
  <si>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</si>
  <si>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</si>
  <si>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</si>
  <si>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</si>
  <si>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</si>
  <si>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</si>
  <si>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</si>
  <si>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</si>
  <si>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</si>
  <si>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</si>
  <si>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</si>
  <si>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</si>
  <si>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</si>
  <si>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</si>
  <si>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</si>
  <si>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</si>
  <si>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</si>
  <si>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</si>
  <si>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</si>
  <si>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</si>
  <si>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</si>
  <si>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</si>
  <si>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</si>
  <si>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</si>
  <si>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</si>
  <si>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</si>
  <si>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</si>
  <si>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</si>
  <si>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</si>
  <si>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</si>
  <si>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</si>
  <si>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</si>
  <si>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</si>
  <si>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</si>
  <si>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</si>
  <si>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</si>
  <si>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</si>
  <si>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</si>
  <si>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</si>
  <si>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</si>
  <si>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</si>
  <si>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2000년</t>
  </si>
  <si>
    <t>2001년</t>
  </si>
  <si>
    <t>2002년</t>
  </si>
  <si>
    <t>2003년</t>
  </si>
  <si>
    <t>2004년</t>
  </si>
  <si>
    <t>평균 : TOEIC</t>
  </si>
  <si>
    <t>평균 : 전공2</t>
  </si>
  <si>
    <t>평균 : 컴퓨터</t>
  </si>
  <si>
    <t>전산학과 평균</t>
  </si>
  <si>
    <t>컴퓨터공학과 평균</t>
  </si>
  <si>
    <t>미술학과 평균</t>
  </si>
  <si>
    <t>디자인과 평균</t>
  </si>
  <si>
    <t>국어국문과 평균</t>
  </si>
  <si>
    <t>영문학과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</si>
  <si>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</si>
  <si>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</si>
  <si>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</si>
  <si>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</si>
  <si>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</si>
  <si>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</si>
  <si>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</si>
  <si>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</si>
  <si>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국어국문과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</si>
</sst>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2">
    <dxf>
      <numFmt numFmtId="176" formatCode="0.0_ "/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미술학과</a:t>
            </a:r>
            <a:r>
              <a:rPr lang="en-US" altLang="ko-KR"/>
              <a:t>/</a:t>
            </a:r>
            <a:r>
              <a:rPr lang="ko-KR" altLang="en-US"/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('기타작업-1'!$G$5,'기타작업-1'!$G$10,'기타작업-1'!$G$13,'기타작업-1'!$G$14,'기타작업-1'!$G$9)</c:f>
              <c:numCache>
                <c:formatCode>General</c:formatCode>
                <c:ptCount val="5"/>
                <c:pt idx="0">
                  <c:v>53</c:v>
                </c:pt>
                <c:pt idx="1">
                  <c:v>63</c:v>
                </c:pt>
                <c:pt idx="2">
                  <c:v>75</c:v>
                </c:pt>
                <c:pt idx="3">
                  <c:v>68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ED-46D6-B7B0-F7CDF8D52E3E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ED-46D6-B7B0-F7CDF8D5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295275</xdr:colOff>
          <xdr:row>0</xdr:row>
          <xdr:rowOff>200025</xdr:rowOff>
        </xdr:from>
        <xdr:to>
          <xdr:col>2</xdr:col>
          <xdr:colOff>571500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552450</xdr:colOff>
          <xdr:row>0</xdr:row>
          <xdr:rowOff>180975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1</xdr:row>
          <xdr:rowOff>0</xdr:rowOff>
        </xdr:from>
        <xdr:to>
          <xdr:col>9</xdr:col>
          <xdr:colOff>619125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0.261574768519" backgroundQuery="1" createdVersion="8" refreshedVersion="8" minRefreshableVersion="3" recordCount="30" xr:uid="{D3D0EDE5-5377-4893-ADEC-4CB61A4BCFD4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76"/>
        <n v="71"/>
        <n v="87"/>
        <n v="97"/>
        <n v="65"/>
        <n v="50"/>
        <n v="85"/>
        <n v="77"/>
        <n v="68"/>
        <n v="86"/>
        <n v="79"/>
        <n v="72"/>
        <n v="52"/>
        <n v="93"/>
        <n v="92"/>
        <n v="82"/>
        <n v="89"/>
        <n v="74"/>
        <n v="61"/>
        <n v="55"/>
        <n v="56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80"/>
        <n v="97"/>
        <n v="84"/>
        <n v="68"/>
        <n v="73"/>
        <n v="89"/>
        <n v="100"/>
        <n v="94"/>
        <n v="96"/>
        <n v="78"/>
        <n v="59"/>
        <n v="87"/>
        <n v="98"/>
        <n v="88"/>
        <n v="65"/>
        <n v="90"/>
        <n v="66"/>
        <n v="50"/>
        <n v="92"/>
        <n v="64"/>
        <n v="56"/>
        <n v="99"/>
        <n v="70"/>
      </sharedItems>
    </cacheField>
    <cacheField name="전공2" numFmtId="0" sqlType="8">
      <sharedItems containsSemiMixedTypes="0" containsString="0" containsNumber="1" containsInteger="1" minValue="51" maxValue="92" count="21">
        <n v="89"/>
        <n v="68"/>
        <n v="63"/>
        <n v="82"/>
        <n v="79"/>
        <n v="92"/>
        <n v="51"/>
        <n v="59"/>
        <n v="69"/>
        <n v="77"/>
        <n v="60"/>
        <n v="85"/>
        <n v="90"/>
        <n v="54"/>
        <n v="88"/>
        <n v="87"/>
        <n v="73"/>
        <n v="76"/>
        <n v="66"/>
        <n v="75"/>
        <n v="53"/>
      </sharedItems>
    </cacheField>
    <cacheField name="학과명" numFmtId="0" sqlType="-9">
      <sharedItems count="6">
        <s v="영문학과"/>
        <s v="디자인과"/>
        <s v="미술학과"/>
        <s v="전산학과"/>
        <s v="국어국문과"/>
        <s v="컴퓨터공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0-02-10T00:00:00"/>
        <d v="2000-03-21T00:00:00"/>
        <d v="2001-03-04T00:00:00"/>
        <d v="2000-08-10T00:00:00"/>
        <d v="2003-02-03T00:00:00"/>
        <d v="2002-12-03T00:00:00"/>
        <d v="2003-05-18T00:00:00"/>
        <d v="2001-06-06T00:00:00"/>
        <d v="2003-06-29T00:00:00"/>
        <d v="2003-08-19T00:00:00"/>
        <d v="2002-07-07T00:00:00"/>
        <d v="2001-10-05T00:00:00"/>
        <d v="2004-05-01T00:00:00"/>
        <d v="2004-01-26T00:00:00"/>
        <d v="2002-04-22T00:00:00"/>
        <d v="2002-02-03T00:00:00"/>
        <d v="2004-12-05T00:00:00"/>
        <d v="2003-09-08T00:00:00"/>
        <d v="2004-07-25T00:00:00"/>
        <d v="2004-03-05T00:00:00"/>
        <d v="2004-04-29T00:00:00"/>
        <d v="2004-10-15T00:00:00"/>
        <d v="2003-02-19T00:00:00"/>
        <d v="2004-11-30T00:00:00"/>
        <d v="2004-07-08T00:00:00"/>
        <d v="2004-05-20T00:00:00"/>
        <d v="2004-03-02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0"/>
    <x v="2"/>
    <x v="3"/>
  </r>
  <r>
    <x v="4"/>
    <x v="4"/>
    <x v="3"/>
    <x v="3"/>
    <x v="4"/>
  </r>
  <r>
    <x v="5"/>
    <x v="2"/>
    <x v="4"/>
    <x v="3"/>
    <x v="5"/>
  </r>
  <r>
    <x v="6"/>
    <x v="1"/>
    <x v="0"/>
    <x v="3"/>
    <x v="6"/>
  </r>
  <r>
    <x v="7"/>
    <x v="5"/>
    <x v="5"/>
    <x v="4"/>
    <x v="7"/>
  </r>
  <r>
    <x v="8"/>
    <x v="6"/>
    <x v="6"/>
    <x v="0"/>
    <x v="8"/>
  </r>
  <r>
    <x v="9"/>
    <x v="3"/>
    <x v="7"/>
    <x v="1"/>
    <x v="9"/>
  </r>
  <r>
    <x v="10"/>
    <x v="7"/>
    <x v="8"/>
    <x v="2"/>
    <x v="10"/>
  </r>
  <r>
    <x v="11"/>
    <x v="8"/>
    <x v="9"/>
    <x v="3"/>
    <x v="11"/>
  </r>
  <r>
    <x v="12"/>
    <x v="9"/>
    <x v="10"/>
    <x v="3"/>
    <x v="12"/>
  </r>
  <r>
    <x v="13"/>
    <x v="10"/>
    <x v="11"/>
    <x v="3"/>
    <x v="13"/>
  </r>
  <r>
    <x v="14"/>
    <x v="11"/>
    <x v="12"/>
    <x v="5"/>
    <x v="14"/>
  </r>
  <r>
    <x v="3"/>
    <x v="12"/>
    <x v="11"/>
    <x v="5"/>
    <x v="15"/>
  </r>
  <r>
    <x v="15"/>
    <x v="13"/>
    <x v="13"/>
    <x v="5"/>
    <x v="16"/>
  </r>
  <r>
    <x v="0"/>
    <x v="14"/>
    <x v="14"/>
    <x v="4"/>
    <x v="17"/>
  </r>
  <r>
    <x v="16"/>
    <x v="15"/>
    <x v="5"/>
    <x v="4"/>
    <x v="18"/>
  </r>
  <r>
    <x v="9"/>
    <x v="16"/>
    <x v="15"/>
    <x v="4"/>
    <x v="19"/>
  </r>
  <r>
    <x v="8"/>
    <x v="17"/>
    <x v="0"/>
    <x v="0"/>
    <x v="20"/>
  </r>
  <r>
    <x v="17"/>
    <x v="18"/>
    <x v="16"/>
    <x v="0"/>
    <x v="21"/>
  </r>
  <r>
    <x v="18"/>
    <x v="12"/>
    <x v="1"/>
    <x v="0"/>
    <x v="22"/>
  </r>
  <r>
    <x v="14"/>
    <x v="19"/>
    <x v="17"/>
    <x v="0"/>
    <x v="23"/>
  </r>
  <r>
    <x v="12"/>
    <x v="20"/>
    <x v="5"/>
    <x v="0"/>
    <x v="24"/>
  </r>
  <r>
    <x v="19"/>
    <x v="3"/>
    <x v="18"/>
    <x v="1"/>
    <x v="25"/>
  </r>
  <r>
    <x v="20"/>
    <x v="21"/>
    <x v="19"/>
    <x v="1"/>
    <x v="26"/>
  </r>
  <r>
    <x v="21"/>
    <x v="10"/>
    <x v="20"/>
    <x v="2"/>
    <x v="27"/>
  </r>
  <r>
    <x v="22"/>
    <x v="22"/>
    <x v="7"/>
    <x v="2"/>
    <x v="28"/>
  </r>
  <r>
    <x v="2"/>
    <x v="7"/>
    <x v="5"/>
    <x v="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946319-8772-45E3-A429-9B50A97F42A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4"/>
        <item x="1"/>
        <item x="2"/>
        <item x="0"/>
        <item x="3"/>
        <item x="5"/>
        <item t="default"/>
      </items>
    </pivotField>
    <pivotField name="ㅎ" compact="0" showAll="0">
      <items count="31">
        <item x="0"/>
        <item x="1"/>
        <item x="3"/>
        <item x="2"/>
        <item x="7"/>
        <item x="11"/>
        <item x="15"/>
        <item x="14"/>
        <item x="10"/>
        <item x="5"/>
        <item x="4"/>
        <item x="22"/>
        <item x="6"/>
        <item x="8"/>
        <item x="9"/>
        <item x="17"/>
        <item x="13"/>
        <item x="28"/>
        <item x="26"/>
        <item x="19"/>
        <item x="20"/>
        <item x="12"/>
        <item x="27"/>
        <item x="25"/>
        <item x="29"/>
        <item x="24"/>
        <item x="18"/>
        <item x="21"/>
        <item x="23"/>
        <item x="16"/>
        <item t="default"/>
      </items>
    </pivotField>
    <pivotField name="생년월일"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/>
    <dataField name="평균 : 컴퓨터" fld="1" subtotal="average" baseField="3" baseItem="0"/>
    <dataField name="평균 : 전공2" fld="2" subtotal="average" baseField="3" baseItem="0"/>
  </dataFields>
  <formats count="1">
    <format dxfId="0">
      <pivotArea outline="0" collapsedLevelsAreSubtotals="1" fieldPosition="0"/>
    </format>
  </format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13" zoomScaleNormal="100" workbookViewId="0">
      <selection activeCell="D33" sqref="D33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1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/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8" zoomScaleNormal="100" workbookViewId="0">
      <selection activeCell="J48" sqref="J48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 t="array" ref="I4">HLOOKUP(SUMPRODUCT(F4:H4,{0.3,0.2,0.5}),$C$38:$G$39,2,TRUE)</f>
        <v>C</v>
      </c>
      <c r="J4" s="2" t="str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 t="array" ref="I5">HLOOKUP(SUMPRODUCT(F5:H5,{0.3,0.2,0.5}),$C$38:$G$39,2,TRUE)</f>
        <v>B</v>
      </c>
      <c r="J5" s="2" t="str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 t="array" ref="I6">HLOOKUP(SUMPRODUCT(F6:H6,{0.3,0.2,0.5}),$C$38:$G$39,2,TRUE)</f>
        <v>D</v>
      </c>
      <c r="J6" s="2" t="str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 t="array" ref="I7">HLOOKUP(SUMPRODUCT(F7:H7,{0.3,0.2,0.5}),$C$38:$G$39,2,TRUE)</f>
        <v>F</v>
      </c>
      <c r="J7" s="2" t="str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 t="array" ref="I8">HLOOKUP(SUMPRODUCT(F8:H8,{0.3,0.2,0.5}),$C$38:$G$39,2,TRUE)</f>
        <v>A</v>
      </c>
      <c r="J8" s="2" t="str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 t="array" ref="I9">HLOOKUP(SUMPRODUCT(F9:H9,{0.3,0.2,0.5}),$C$38:$G$39,2,TRUE)</f>
        <v>A</v>
      </c>
      <c r="J9" s="2" t="str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 t="array" ref="I10">HLOOKUP(SUMPRODUCT(F10:H10,{0.3,0.2,0.5}),$C$38:$G$39,2,TRUE)</f>
        <v>C</v>
      </c>
      <c r="J10" s="2" t="str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 t="array" ref="I11">HLOOKUP(SUMPRODUCT(F11:H11,{0.3,0.2,0.5}),$C$38:$G$39,2,TRUE)</f>
        <v>C</v>
      </c>
      <c r="J11" s="2" t="str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 t="array" ref="I12">HLOOKUP(SUMPRODUCT(F12:H12,{0.3,0.2,0.5}),$C$38:$G$39,2,TRUE)</f>
        <v>C</v>
      </c>
      <c r="J12" s="2" t="str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 t="array" ref="I13">HLOOKUP(SUMPRODUCT(F13:H13,{0.3,0.2,0.5}),$C$38:$G$39,2,TRUE)</f>
        <v>C</v>
      </c>
      <c r="J13" s="2" t="str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 t="array" ref="I14">HLOOKUP(SUMPRODUCT(F14:H14,{0.3,0.2,0.5}),$C$38:$G$39,2,TRUE)</f>
        <v>C</v>
      </c>
      <c r="J14" s="2" t="str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 t="array" ref="I15">HLOOKUP(SUMPRODUCT(F15:H15,{0.3,0.2,0.5}),$C$38:$G$39,2,TRUE)</f>
        <v>C</v>
      </c>
      <c r="J15" s="2" t="str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 t="array" ref="I16">HLOOKUP(SUMPRODUCT(F16:H16,{0.3,0.2,0.5}),$C$38:$G$39,2,TRUE)</f>
        <v>B</v>
      </c>
      <c r="J16" s="2" t="str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 t="array" ref="I17">HLOOKUP(SUMPRODUCT(F17:H17,{0.3,0.2,0.5}),$C$38:$G$39,2,TRUE)</f>
        <v>C</v>
      </c>
      <c r="J17" s="2" t="str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 t="array" ref="I18">HLOOKUP(SUMPRODUCT(F18:H18,{0.3,0.2,0.5}),$C$38:$G$39,2,TRUE)</f>
        <v>C</v>
      </c>
      <c r="J18" s="2" t="str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 t="array" ref="I19">HLOOKUP(SUMPRODUCT(F19:H19,{0.3,0.2,0.5}),$C$38:$G$39,2,TRUE)</f>
        <v>A</v>
      </c>
      <c r="J19" s="2" t="str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 t="array" ref="I20">HLOOKUP(SUMPRODUCT(F20:H20,{0.3,0.2,0.5}),$C$38:$G$39,2,TRUE)</f>
        <v>C</v>
      </c>
      <c r="J20" s="2" t="str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 t="array" ref="I21">HLOOKUP(SUMPRODUCT(F21:H21,{0.3,0.2,0.5}),$C$38:$G$39,2,TRUE)</f>
        <v>B</v>
      </c>
      <c r="J21" s="2" t="str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 t="array" ref="I22">HLOOKUP(SUMPRODUCT(F22:H22,{0.3,0.2,0.5}),$C$38:$G$39,2,TRUE)</f>
        <v>D</v>
      </c>
      <c r="J22" s="2" t="str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 t="array" ref="I23">HLOOKUP(SUMPRODUCT(F23:H23,{0.3,0.2,0.5}),$C$38:$G$39,2,TRUE)</f>
        <v>D</v>
      </c>
      <c r="J23" s="2" t="str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 t="array" ref="I24">HLOOKUP(SUMPRODUCT(F24:H24,{0.3,0.2,0.5}),$C$38:$G$39,2,TRUE)</f>
        <v>C</v>
      </c>
      <c r="J24" s="2" t="str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 t="array" ref="I25">HLOOKUP(SUMPRODUCT(F25:H25,{0.3,0.2,0.5}),$C$38:$G$39,2,TRUE)</f>
        <v>B</v>
      </c>
      <c r="J25" s="2" t="str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 t="array" ref="I26">HLOOKUP(SUMPRODUCT(F26:H26,{0.3,0.2,0.5}),$C$38:$G$39,2,TRUE)</f>
        <v>C</v>
      </c>
      <c r="J26" s="2" t="str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 t="array" ref="I27">HLOOKUP(SUMPRODUCT(F27:H27,{0.3,0.2,0.5}),$C$38:$G$39,2,TRUE)</f>
        <v>A</v>
      </c>
      <c r="J27" s="2" t="str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 t="array" ref="I28">HLOOKUP(SUMPRODUCT(F28:H28,{0.3,0.2,0.5}),$C$38:$G$39,2,TRUE)</f>
        <v>B</v>
      </c>
      <c r="J28" s="2" t="str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 t="array" ref="C33">REPT("☆",DCOUNTA($B$3:$J$28,3,C31:C32))</f>
        <v>☆☆☆☆☆</v>
      </c>
      <c r="D33" s="12" t="str">
        <f t="array" ref="D33">REPT("☆",DCOUNTA($B$3:$J$28,3,D31:D32))</f>
        <v>☆☆</v>
      </c>
      <c r="E33" s="12" t="str">
        <f t="array" ref="E33">REPT("☆",DCOUNTA($B$3:$J$28,3,E31:E32))</f>
        <v>☆☆☆☆</v>
      </c>
      <c r="F33" s="12" t="str">
        <f t="array" ref="F33">REPT("☆",DCOUNTA($B$3:$J$28,3,F31:F32))</f>
        <v>☆☆☆☆☆☆</v>
      </c>
      <c r="G33" s="12" t="str">
        <f t="array" ref="G33">REPT("☆",DCOUNTA($B$3:$J$28,3,G31:G32))</f>
        <v>☆☆☆</v>
      </c>
      <c r="H33" s="12" t="str">
        <f t="array" ref="H33">REPT("☆",DCOUNTA($B$3:$J$28,3,H31:H32))</f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>
        <f t="array" ref="C35">MAX(IF(($D$4:$D$28=C32)*(LEFT($B$4:$B$28,2)="23"),$F$4:$F$28,IF(($D$4:$D$28=C32)*(LEFT($B$4:$B$28,2)="21"),$F$4:$F$28)))</f>
        <v>93</v>
      </c>
      <c r="D35" s="12">
        <f t="array" ref="D35">MAX(IF(($D$4:$D$28=D32)*(LEFT($B$4:$B$28,2)="23"),$F$4:$F$28,IF(($D$4:$D$28=D32)*(LEFT($B$4:$B$28,2)="21"),$F$4:$F$28)))</f>
        <v>97</v>
      </c>
      <c r="E35" s="12">
        <f t="array" ref="E35">MAX(IF(($D$4:$D$28=E32)*(LEFT($B$4:$B$28,2)="23"),$F$4:$F$28,IF(($D$4:$D$28=E32)*(LEFT($B$4:$B$28,2)="21"),$F$4:$F$28)))</f>
        <v>89</v>
      </c>
      <c r="F35" s="12">
        <f t="array" ref="F35">MAX(IF(($D$4:$D$28=F32)*(LEFT($B$4:$B$28,2)="23"),$F$4:$F$28,IF(($D$4:$D$28=F32)*(LEFT($B$4:$B$28,2)="21"),$F$4:$F$28)))</f>
        <v>92</v>
      </c>
      <c r="G35" s="12">
        <f t="array" ref="G35">MAX(IF(($D$4:$D$28=G32)*(LEFT($B$4:$B$28,2)="23"),$F$4:$F$28,IF(($D$4:$D$28=G32)*(LEFT($B$4:$B$28,2)="21"),$F$4:$F$28)))</f>
        <v>71</v>
      </c>
      <c r="H35" s="12">
        <f t="array" ref="H35">MAX(IF(($D$4:$D$28=H32)*(LEFT($B$4:$B$28,2)="23"),$F$4:$F$28,IF(($D$4:$D$28=H32)*(LEFT($B$4:$B$28,2)="21"),$F$4:$F$28)))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A26" sqref="A26"/>
    </sheetView>
  </sheetViews>
  <sheetFormatPr defaultRowHeight="16.5" x14ac:dyDescent="0.3"/>
  <cols>
    <col min="1" max="1" width="13" bestFit="1" customWidth="1"/>
    <col min="2" max="2" width="11" bestFit="1" customWidth="1"/>
    <col min="3" max="3" width="12.375" bestFit="1" customWidth="1"/>
    <col min="4" max="4" width="12.75" bestFit="1" customWidth="1"/>
    <col min="5" max="5" width="11.75" bestFit="1" customWidth="1"/>
    <col min="6" max="6" width="12.75" bestFit="1" customWidth="1"/>
    <col min="7" max="7" width="11.75" bestFit="1" customWidth="1"/>
    <col min="8" max="8" width="12.75" bestFit="1" customWidth="1"/>
    <col min="9" max="12" width="9.25" bestFit="1" customWidth="1"/>
    <col min="13" max="13" width="13.25" bestFit="1" customWidth="1"/>
    <col min="14" max="14" width="13.125" bestFit="1" customWidth="1"/>
    <col min="15" max="18" width="9.25" bestFit="1" customWidth="1"/>
    <col min="19" max="19" width="13.25" bestFit="1" customWidth="1"/>
    <col min="20" max="20" width="17.875" bestFit="1" customWidth="1"/>
    <col min="21" max="21" width="17.125" bestFit="1" customWidth="1"/>
    <col min="22" max="22" width="18" bestFit="1" customWidth="1"/>
  </cols>
  <sheetData>
    <row r="3" spans="1:5" x14ac:dyDescent="0.3">
      <c r="A3" s="14" t="s">
        <v>4</v>
      </c>
      <c r="B3" s="14" t="s">
        <v>3</v>
      </c>
      <c r="C3" t="s">
        <v>154</v>
      </c>
      <c r="D3" t="s">
        <v>156</v>
      </c>
      <c r="E3" t="s">
        <v>155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t="s">
        <v>150</v>
      </c>
      <c r="C5" s="15">
        <v>77</v>
      </c>
      <c r="D5" s="15">
        <v>89</v>
      </c>
      <c r="E5" s="15">
        <v>92</v>
      </c>
    </row>
    <row r="6" spans="1:5" x14ac:dyDescent="0.3">
      <c r="B6" t="s">
        <v>152</v>
      </c>
      <c r="C6" s="15">
        <v>76</v>
      </c>
      <c r="D6" s="15">
        <v>65</v>
      </c>
      <c r="E6" s="15">
        <v>88</v>
      </c>
    </row>
    <row r="7" spans="1:5" x14ac:dyDescent="0.3">
      <c r="B7" t="s">
        <v>153</v>
      </c>
      <c r="C7" s="15">
        <v>87.5</v>
      </c>
      <c r="D7" s="15">
        <v>78</v>
      </c>
      <c r="E7" s="15">
        <v>89.5</v>
      </c>
    </row>
    <row r="8" spans="1:5" x14ac:dyDescent="0.3">
      <c r="A8" t="s">
        <v>30</v>
      </c>
      <c r="C8" s="15">
        <v>67</v>
      </c>
      <c r="D8" s="15">
        <v>83</v>
      </c>
      <c r="E8" s="15">
        <v>67</v>
      </c>
    </row>
    <row r="9" spans="1:5" x14ac:dyDescent="0.3">
      <c r="B9" t="s">
        <v>149</v>
      </c>
      <c r="C9" s="15">
        <v>71</v>
      </c>
      <c r="D9" s="15">
        <v>97</v>
      </c>
      <c r="E9" s="15">
        <v>68</v>
      </c>
    </row>
    <row r="10" spans="1:5" x14ac:dyDescent="0.3">
      <c r="B10" t="s">
        <v>152</v>
      </c>
      <c r="C10" s="15">
        <v>86</v>
      </c>
      <c r="D10" s="15">
        <v>68</v>
      </c>
      <c r="E10" s="15">
        <v>59</v>
      </c>
    </row>
    <row r="11" spans="1:5" x14ac:dyDescent="0.3">
      <c r="B11" t="s">
        <v>153</v>
      </c>
      <c r="C11" s="15">
        <v>55.5</v>
      </c>
      <c r="D11" s="15">
        <v>83.5</v>
      </c>
      <c r="E11" s="15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3">
      <c r="B13" t="s">
        <v>149</v>
      </c>
      <c r="C13" s="15">
        <v>97</v>
      </c>
      <c r="D13" s="15">
        <v>68</v>
      </c>
      <c r="E13" s="15">
        <v>89</v>
      </c>
    </row>
    <row r="14" spans="1:5" x14ac:dyDescent="0.3">
      <c r="B14" t="s">
        <v>150</v>
      </c>
      <c r="C14" s="15">
        <v>87</v>
      </c>
      <c r="D14" s="15">
        <v>84</v>
      </c>
      <c r="E14" s="15">
        <v>63</v>
      </c>
    </row>
    <row r="15" spans="1:5" x14ac:dyDescent="0.3">
      <c r="B15" t="s">
        <v>151</v>
      </c>
      <c r="C15" s="15">
        <v>79</v>
      </c>
      <c r="D15" s="15">
        <v>94</v>
      </c>
      <c r="E15" s="15">
        <v>69</v>
      </c>
    </row>
    <row r="16" spans="1:5" x14ac:dyDescent="0.3">
      <c r="B16" t="s">
        <v>153</v>
      </c>
      <c r="C16" s="15">
        <v>78.333333333333329</v>
      </c>
      <c r="D16" s="15">
        <v>74.333333333333329</v>
      </c>
      <c r="E16" s="15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3">
      <c r="B18" t="s">
        <v>149</v>
      </c>
      <c r="C18" s="15">
        <v>76</v>
      </c>
      <c r="D18" s="15">
        <v>80</v>
      </c>
      <c r="E18" s="15">
        <v>89</v>
      </c>
    </row>
    <row r="19" spans="1:5" x14ac:dyDescent="0.3">
      <c r="B19" t="s">
        <v>152</v>
      </c>
      <c r="C19" s="15">
        <v>64.5</v>
      </c>
      <c r="D19" s="15">
        <v>99</v>
      </c>
      <c r="E19" s="15">
        <v>59.5</v>
      </c>
    </row>
    <row r="20" spans="1:5" x14ac:dyDescent="0.3">
      <c r="B20" t="s">
        <v>153</v>
      </c>
      <c r="C20" s="15">
        <v>71.5</v>
      </c>
      <c r="D20" s="15">
        <v>65.5</v>
      </c>
      <c r="E20" s="15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3">
      <c r="B22" t="s">
        <v>150</v>
      </c>
      <c r="C22" s="15">
        <v>72</v>
      </c>
      <c r="D22" s="15">
        <v>96</v>
      </c>
      <c r="E22" s="15">
        <v>77</v>
      </c>
    </row>
    <row r="23" spans="1:5" x14ac:dyDescent="0.3">
      <c r="B23" t="s">
        <v>151</v>
      </c>
      <c r="C23" s="15">
        <v>50</v>
      </c>
      <c r="D23" s="15">
        <v>84</v>
      </c>
      <c r="E23" s="15">
        <v>79</v>
      </c>
    </row>
    <row r="24" spans="1:5" x14ac:dyDescent="0.3">
      <c r="B24" t="s">
        <v>152</v>
      </c>
      <c r="C24" s="15">
        <v>75</v>
      </c>
      <c r="D24" s="15">
        <v>85</v>
      </c>
      <c r="E24" s="15">
        <v>85.5</v>
      </c>
    </row>
    <row r="25" spans="1:5" x14ac:dyDescent="0.3">
      <c r="B25" t="s">
        <v>153</v>
      </c>
      <c r="C25" s="15">
        <v>72.5</v>
      </c>
      <c r="D25" s="15">
        <v>68.5</v>
      </c>
      <c r="E25" s="1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3">
      <c r="B27" t="s">
        <v>151</v>
      </c>
      <c r="C27" s="15">
        <v>94.5</v>
      </c>
      <c r="D27" s="15">
        <v>92.5</v>
      </c>
      <c r="E27" s="15">
        <v>87.5</v>
      </c>
    </row>
    <row r="28" spans="1:5" x14ac:dyDescent="0.3">
      <c r="B28" t="s">
        <v>153</v>
      </c>
      <c r="C28" s="15">
        <v>82</v>
      </c>
      <c r="D28" s="15">
        <v>88</v>
      </c>
      <c r="E28" s="15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opLeftCell="A16" zoomScaleNormal="100" workbookViewId="0">
      <selection activeCell="D4" sqref="D4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171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6" t="s">
        <v>164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6" t="s">
        <v>161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6" t="s">
        <v>165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6" t="s">
        <v>160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6" t="s">
        <v>166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6" t="s">
        <v>159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37</v>
      </c>
      <c r="C23" s="8">
        <v>38275</v>
      </c>
      <c r="D23" s="9" t="s">
        <v>11</v>
      </c>
      <c r="E23" s="9">
        <v>74</v>
      </c>
      <c r="F23" s="9">
        <v>92</v>
      </c>
      <c r="G23" s="10">
        <v>73</v>
      </c>
    </row>
    <row r="24" spans="2:7" outlineLevel="3" x14ac:dyDescent="0.3">
      <c r="B24" s="7" t="s">
        <v>40</v>
      </c>
      <c r="C24" s="8">
        <v>37671</v>
      </c>
      <c r="D24" s="9" t="s">
        <v>11</v>
      </c>
      <c r="E24" s="9">
        <v>61</v>
      </c>
      <c r="F24" s="9">
        <v>98</v>
      </c>
      <c r="G24" s="10">
        <v>68</v>
      </c>
    </row>
    <row r="25" spans="2:7" outlineLevel="3" x14ac:dyDescent="0.3">
      <c r="B25" s="7" t="s">
        <v>23</v>
      </c>
      <c r="C25" s="8">
        <v>38106</v>
      </c>
      <c r="D25" s="9" t="s">
        <v>11</v>
      </c>
      <c r="E25" s="9">
        <v>68</v>
      </c>
      <c r="F25" s="9">
        <v>50</v>
      </c>
      <c r="G25" s="10">
        <v>89</v>
      </c>
    </row>
    <row r="26" spans="2:7" outlineLevel="3" x14ac:dyDescent="0.3">
      <c r="B26" s="7" t="s">
        <v>52</v>
      </c>
      <c r="C26" s="8">
        <v>38321</v>
      </c>
      <c r="D26" s="9" t="s">
        <v>11</v>
      </c>
      <c r="E26" s="9">
        <v>92</v>
      </c>
      <c r="F26" s="9">
        <v>64</v>
      </c>
      <c r="G26" s="10">
        <v>76</v>
      </c>
    </row>
    <row r="27" spans="2:7" outlineLevel="3" x14ac:dyDescent="0.3">
      <c r="B27" s="7" t="s">
        <v>40</v>
      </c>
      <c r="C27" s="8">
        <v>37671</v>
      </c>
      <c r="D27" s="9" t="s">
        <v>11</v>
      </c>
      <c r="E27" s="9">
        <v>61</v>
      </c>
      <c r="F27" s="9">
        <v>98</v>
      </c>
      <c r="G27" s="10">
        <v>68</v>
      </c>
    </row>
    <row r="28" spans="2:7" outlineLevel="3" x14ac:dyDescent="0.3">
      <c r="B28" s="7" t="s">
        <v>22</v>
      </c>
      <c r="C28" s="8">
        <v>36566</v>
      </c>
      <c r="D28" s="9" t="s">
        <v>11</v>
      </c>
      <c r="E28" s="9">
        <v>76</v>
      </c>
      <c r="F28" s="9">
        <v>80</v>
      </c>
      <c r="G28" s="10">
        <v>89</v>
      </c>
    </row>
    <row r="29" spans="2:7" outlineLevel="3" x14ac:dyDescent="0.3">
      <c r="B29" s="7" t="s">
        <v>54</v>
      </c>
      <c r="C29" s="8">
        <v>38176</v>
      </c>
      <c r="D29" s="9" t="s">
        <v>11</v>
      </c>
      <c r="E29" s="9">
        <v>52</v>
      </c>
      <c r="F29" s="9">
        <v>56</v>
      </c>
      <c r="G29" s="10">
        <v>92</v>
      </c>
    </row>
    <row r="30" spans="2:7" outlineLevel="2" x14ac:dyDescent="0.3">
      <c r="B30" s="7"/>
      <c r="C30" s="8"/>
      <c r="D30" s="16" t="s">
        <v>167</v>
      </c>
      <c r="E30" s="9"/>
      <c r="F30" s="9">
        <f>SUBTOTAL(4,F23:F29)</f>
        <v>98</v>
      </c>
      <c r="G30" s="10"/>
    </row>
    <row r="31" spans="2:7" outlineLevel="1" x14ac:dyDescent="0.3">
      <c r="B31" s="7"/>
      <c r="C31" s="8"/>
      <c r="D31" s="16" t="s">
        <v>162</v>
      </c>
      <c r="E31" s="9"/>
      <c r="F31" s="9">
        <f>SUBTOTAL(1,F23:F29)</f>
        <v>76.857142857142861</v>
      </c>
      <c r="G31" s="10"/>
    </row>
    <row r="32" spans="2:7" outlineLevel="3" x14ac:dyDescent="0.3">
      <c r="B32" s="7" t="s">
        <v>10</v>
      </c>
      <c r="C32" s="8">
        <v>37801</v>
      </c>
      <c r="D32" s="9" t="s">
        <v>27</v>
      </c>
      <c r="E32" s="9">
        <v>68</v>
      </c>
      <c r="F32" s="9">
        <v>100</v>
      </c>
      <c r="G32" s="10">
        <v>51</v>
      </c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6" t="s">
        <v>168</v>
      </c>
      <c r="E38" s="9"/>
      <c r="F38" s="9">
        <f>SUBTOTAL(4,F32:F37)</f>
        <v>100</v>
      </c>
      <c r="G38" s="10"/>
    </row>
    <row r="39" spans="2:7" outlineLevel="1" x14ac:dyDescent="0.3">
      <c r="B39" s="7"/>
      <c r="C39" s="8"/>
      <c r="D39" s="16" t="s">
        <v>157</v>
      </c>
      <c r="E39" s="9"/>
      <c r="F39" s="9">
        <f>SUBTOTAL(1,F32:F37)</f>
        <v>88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t="s">
        <v>32</v>
      </c>
      <c r="C42" s="3">
        <v>38326</v>
      </c>
      <c r="D42" t="s">
        <v>33</v>
      </c>
      <c r="E42">
        <v>82</v>
      </c>
      <c r="F42">
        <v>88</v>
      </c>
      <c r="G42">
        <v>54</v>
      </c>
    </row>
    <row r="43" spans="2:7" outlineLevel="2" x14ac:dyDescent="0.3">
      <c r="C43" s="3"/>
      <c r="D43" s="17" t="s">
        <v>169</v>
      </c>
      <c r="F43">
        <f>SUBTOTAL(4,F40:F42)</f>
        <v>98</v>
      </c>
    </row>
    <row r="44" spans="2:7" outlineLevel="1" x14ac:dyDescent="0.3">
      <c r="C44" s="3"/>
      <c r="D44" s="17" t="s">
        <v>158</v>
      </c>
      <c r="F44">
        <f>SUBTOTAL(1,F40:F42)</f>
        <v>91</v>
      </c>
    </row>
    <row r="45" spans="2:7" x14ac:dyDescent="0.3">
      <c r="C45" s="3"/>
      <c r="D45" s="17" t="s">
        <v>170</v>
      </c>
      <c r="F45">
        <f>SUBTOTAL(4,F4:F42)</f>
        <v>100</v>
      </c>
    </row>
    <row r="46" spans="2:7" x14ac:dyDescent="0.3">
      <c r="C46" s="3"/>
      <c r="D46" s="17" t="s">
        <v>163</v>
      </c>
      <c r="F46">
        <f>SUBTOTAL(1,F4:F42)</f>
        <v>82.206896551724142</v>
      </c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방법" prompt="목록에서 학과명을선택하거나 직접 입력하세요." sqref="D32:D37 D4:D6 D9:D12 D15:D20 D23:D29 D40:D42" xr:uid="{3954EE41-FA78-4AC8-BAD4-822A1A8238A7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>
      <selection activeCell="O25" sqref="O25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G25" sqref="G25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3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3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3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3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3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3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3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3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3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3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3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3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3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3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3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3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0</xdr:col>
                    <xdr:colOff>295275</xdr:colOff>
                    <xdr:row>0</xdr:row>
                    <xdr:rowOff>200025</xdr:rowOff>
                  </from>
                  <to>
                    <xdr:col>2</xdr:col>
                    <xdr:colOff>571500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3</xdr:col>
                    <xdr:colOff>552450</xdr:colOff>
                    <xdr:row>0</xdr:row>
                    <xdr:rowOff>180975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>
      <selection activeCell="K7" sqref="K7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7</xdr:col>
                <xdr:colOff>647700</xdr:colOff>
                <xdr:row>1</xdr:row>
                <xdr:rowOff>0</xdr:rowOff>
              </from>
              <to>
                <xdr:col>9</xdr:col>
                <xdr:colOff>619125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윤재 신</cp:lastModifiedBy>
  <cp:lastPrinted>2026-01-07T21:13:38Z</cp:lastPrinted>
  <dcterms:created xsi:type="dcterms:W3CDTF">2023-05-11T11:36:41Z</dcterms:created>
  <dcterms:modified xsi:type="dcterms:W3CDTF">2026-01-07T22:20:25Z</dcterms:modified>
</cp:coreProperties>
</file>