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예슬\OneDrive\바탕 화면\"/>
    </mc:Choice>
  </mc:AlternateContent>
  <xr:revisionPtr revIDLastSave="0" documentId="8_{245F679A-BD06-4098-98BA-D7676E1FFB7F}" xr6:coauthVersionLast="47" xr6:coauthVersionMax="47" xr10:uidLastSave="{00000000-0000-0000-0000-000000000000}"/>
  <bookViews>
    <workbookView xWindow="-108" yWindow="-108" windowWidth="23256" windowHeight="12456" tabRatio="794" activeTab="7" xr2:uid="{C24059FF-99DD-413A-A52E-45A1CD9DC239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'기본작업-1'!$B$3:$J$33</definedName>
    <definedName name="_xlnm.Criteria" localSheetId="0">'기본작업-1'!$B$35:$B$36</definedName>
    <definedName name="_xlnm.Extract" localSheetId="0">'기본작업-1'!$B$38:$J$38</definedName>
    <definedName name="_xlnm.Print_Area" localSheetId="0">'기본작업-1'!$B$3:$G$33</definedName>
    <definedName name="_xlnm.Print_Area" localSheetId="1">'기본작업-2'!$B$3:$G$33</definedName>
    <definedName name="_xlnm.Print_Titles" localSheetId="0">'기본작업-1'!$3:$3</definedName>
    <definedName name="_xlnm.Print_Titles" localSheetId="1">'기본작업-2'!$3:$3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5" l="1"/>
  <c r="F38" i="5"/>
  <c r="F45" i="5" s="1"/>
  <c r="F31" i="5"/>
  <c r="F21" i="5"/>
  <c r="F13" i="5"/>
  <c r="F7" i="5"/>
  <c r="F44" i="5"/>
  <c r="F39" i="5"/>
  <c r="F32" i="5"/>
  <c r="F22" i="5"/>
  <c r="F14" i="5"/>
  <c r="F8" i="5"/>
  <c r="D33" i="3"/>
  <c r="E33" i="3"/>
  <c r="F33" i="3"/>
  <c r="G33" i="3"/>
  <c r="H33" i="3"/>
  <c r="C33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4" i="3"/>
  <c r="B36" i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F4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EAE349-D3FC-4DF1-87FB-1C7686080102}" sourceFile="C:\길벗컴활1급\01 엑셀\02 시험장따라하기\학생성적.accdb" keepAlive="1" name="학생성적" type="5" refreshedVersion="8" background="1">
    <dbPr connection="Provider=Microsoft.ACE.OLEDB.12.0;User ID=Admin;Data Source=C:\길벗컴활1급\01 엑셀\02 시험장따라하기\학생성적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성적" commandType="3"/>
  </connection>
</connections>
</file>

<file path=xl/sharedStrings.xml><?xml version="1.0" encoding="utf-8"?>
<sst xmlns="http://schemas.openxmlformats.org/spreadsheetml/2006/main" count="625" uniqueCount="172">
  <si>
    <t>[표1]</t>
  </si>
  <si>
    <t>학번</t>
  </si>
  <si>
    <t>이름</t>
  </si>
  <si>
    <t>생년월일</t>
  </si>
  <si>
    <t>학과명</t>
  </si>
  <si>
    <t>담당교수</t>
  </si>
  <si>
    <t>TOEIC</t>
  </si>
  <si>
    <t>컴퓨터</t>
  </si>
  <si>
    <t>전공2</t>
  </si>
  <si>
    <t>평가</t>
  </si>
  <si>
    <t>너일주</t>
  </si>
  <si>
    <t>영문학과</t>
  </si>
  <si>
    <t>차주석</t>
  </si>
  <si>
    <t>D</t>
  </si>
  <si>
    <t>이숙영</t>
  </si>
  <si>
    <t>국어국문과</t>
  </si>
  <si>
    <t>김학인</t>
  </si>
  <si>
    <t>B</t>
  </si>
  <si>
    <t>손범수</t>
  </si>
  <si>
    <t>미술학과</t>
  </si>
  <si>
    <t>정희숙</t>
  </si>
  <si>
    <t>C</t>
  </si>
  <si>
    <t>이무열</t>
  </si>
  <si>
    <t>권은영</t>
  </si>
  <si>
    <t>이창섭</t>
  </si>
  <si>
    <t>F</t>
  </si>
  <si>
    <t>서호형</t>
  </si>
  <si>
    <t>전산학과</t>
  </si>
  <si>
    <t>김인정</t>
  </si>
  <si>
    <t>서원석</t>
  </si>
  <si>
    <t>디자인과</t>
  </si>
  <si>
    <t>명진국</t>
  </si>
  <si>
    <t>김미숙</t>
  </si>
  <si>
    <t>컴퓨터공학과</t>
  </si>
  <si>
    <t>이숙진</t>
  </si>
  <si>
    <t>곽영일</t>
  </si>
  <si>
    <t>진양혜</t>
  </si>
  <si>
    <t>김건남</t>
  </si>
  <si>
    <t>오성식</t>
  </si>
  <si>
    <t>김상철</t>
  </si>
  <si>
    <t>최옥자</t>
  </si>
  <si>
    <t>송현우</t>
  </si>
  <si>
    <t>이욱현</t>
  </si>
  <si>
    <t>김영란</t>
  </si>
  <si>
    <t>A</t>
  </si>
  <si>
    <t>박성미</t>
  </si>
  <si>
    <t>조숙희</t>
  </si>
  <si>
    <t>김광배</t>
  </si>
  <si>
    <t>배유정</t>
  </si>
  <si>
    <t>심상섭</t>
  </si>
  <si>
    <t>한영희</t>
  </si>
  <si>
    <t>민들레</t>
  </si>
  <si>
    <t>황유선</t>
  </si>
  <si>
    <t>이창명</t>
  </si>
  <si>
    <t>양창석</t>
  </si>
  <si>
    <t>배동진</t>
  </si>
  <si>
    <t>이철형</t>
  </si>
  <si>
    <t>[표2]</t>
  </si>
  <si>
    <t>[표1]</t>
    <phoneticPr fontId="3" type="noConversion"/>
  </si>
  <si>
    <t>[표2]</t>
    <phoneticPr fontId="3" type="noConversion"/>
  </si>
  <si>
    <t>학과코드</t>
  </si>
  <si>
    <t>집전화</t>
  </si>
  <si>
    <t>비고</t>
  </si>
  <si>
    <t>B2</t>
  </si>
  <si>
    <t>8254-785</t>
  </si>
  <si>
    <t>B1</t>
  </si>
  <si>
    <t>882-4725</t>
  </si>
  <si>
    <t>C2</t>
  </si>
  <si>
    <t>845-7482</t>
  </si>
  <si>
    <t>825-2000</t>
  </si>
  <si>
    <t>A2</t>
  </si>
  <si>
    <t>882-2548</t>
  </si>
  <si>
    <t>845-7588</t>
  </si>
  <si>
    <t>578-7820</t>
  </si>
  <si>
    <t>724-4520</t>
  </si>
  <si>
    <t>A1</t>
  </si>
  <si>
    <t>825-2722</t>
  </si>
  <si>
    <t>842-8287</t>
  </si>
  <si>
    <t>845-8874</t>
  </si>
  <si>
    <t>858-8274</t>
  </si>
  <si>
    <t>485-8872</t>
  </si>
  <si>
    <t>488-8284</t>
  </si>
  <si>
    <t>C1</t>
  </si>
  <si>
    <t>784-2288</t>
  </si>
  <si>
    <t>285-8010</t>
  </si>
  <si>
    <t>882-2884</t>
  </si>
  <si>
    <t>784-8825</t>
  </si>
  <si>
    <t>857-4722</t>
  </si>
  <si>
    <t>827-8475</t>
  </si>
  <si>
    <t>828-8458</t>
  </si>
  <si>
    <t>828-8048</t>
  </si>
  <si>
    <t>780-4751</t>
  </si>
  <si>
    <t>287-2887</t>
  </si>
  <si>
    <t>750-2824</t>
  </si>
  <si>
    <t>조건</t>
  </si>
  <si>
    <t>학생수</t>
  </si>
  <si>
    <t>전공2평균</t>
  </si>
  <si>
    <t>TOEIC최고점수</t>
  </si>
  <si>
    <t>[표3]</t>
  </si>
  <si>
    <t>평균</t>
  </si>
  <si>
    <t>문제2</t>
  </si>
  <si>
    <t>문제3</t>
  </si>
  <si>
    <t>문제4</t>
  </si>
  <si>
    <t>문제5</t>
  </si>
  <si>
    <t>문제6</t>
  </si>
  <si>
    <t>문제7</t>
  </si>
  <si>
    <t>문제8</t>
  </si>
  <si>
    <t>문제9</t>
  </si>
  <si>
    <t>문제10</t>
  </si>
  <si>
    <t>문제1</t>
    <phoneticPr fontId="3" type="noConversion"/>
  </si>
  <si>
    <t>총점</t>
    <phoneticPr fontId="3" type="noConversion"/>
  </si>
  <si>
    <t>김예중</t>
  </si>
  <si>
    <t>이선정</t>
  </si>
  <si>
    <t>임지영</t>
  </si>
  <si>
    <t>23B227</t>
    <phoneticPr fontId="3" type="noConversion"/>
  </si>
  <si>
    <t>23C201</t>
    <phoneticPr fontId="3" type="noConversion"/>
  </si>
  <si>
    <t>23B110</t>
    <phoneticPr fontId="3" type="noConversion"/>
  </si>
  <si>
    <t>23A120</t>
    <phoneticPr fontId="3" type="noConversion"/>
  </si>
  <si>
    <t>23B205</t>
    <phoneticPr fontId="3" type="noConversion"/>
  </si>
  <si>
    <t>23C212</t>
    <phoneticPr fontId="3" type="noConversion"/>
  </si>
  <si>
    <t>21C203</t>
    <phoneticPr fontId="3" type="noConversion"/>
  </si>
  <si>
    <t>23B213</t>
    <phoneticPr fontId="3" type="noConversion"/>
  </si>
  <si>
    <t>23A214</t>
    <phoneticPr fontId="3" type="noConversion"/>
  </si>
  <si>
    <t>23C123</t>
    <phoneticPr fontId="3" type="noConversion"/>
  </si>
  <si>
    <t>21C122</t>
    <phoneticPr fontId="3" type="noConversion"/>
  </si>
  <si>
    <t>23B201</t>
    <phoneticPr fontId="3" type="noConversion"/>
  </si>
  <si>
    <t>23B125</t>
    <phoneticPr fontId="3" type="noConversion"/>
  </si>
  <si>
    <t>23C216</t>
    <phoneticPr fontId="3" type="noConversion"/>
  </si>
  <si>
    <t>22B201</t>
    <phoneticPr fontId="3" type="noConversion"/>
  </si>
  <si>
    <t>22B125</t>
    <phoneticPr fontId="3" type="noConversion"/>
  </si>
  <si>
    <t>22C216</t>
    <phoneticPr fontId="3" type="noConversion"/>
  </si>
  <si>
    <t>21B224</t>
    <phoneticPr fontId="3" type="noConversion"/>
  </si>
  <si>
    <t>22A128</t>
    <phoneticPr fontId="3" type="noConversion"/>
  </si>
  <si>
    <t>22C104</t>
    <phoneticPr fontId="3" type="noConversion"/>
  </si>
  <si>
    <t>23A218</t>
    <phoneticPr fontId="3" type="noConversion"/>
  </si>
  <si>
    <t>21C219</t>
    <phoneticPr fontId="3" type="noConversion"/>
  </si>
  <si>
    <t>22A118</t>
    <phoneticPr fontId="3" type="noConversion"/>
  </si>
  <si>
    <t>23B206</t>
    <phoneticPr fontId="3" type="noConversion"/>
  </si>
  <si>
    <t>23B107</t>
    <phoneticPr fontId="3" type="noConversion"/>
  </si>
  <si>
    <t>23B208</t>
    <phoneticPr fontId="3" type="noConversion"/>
  </si>
  <si>
    <t>23B111</t>
    <phoneticPr fontId="3" type="noConversion"/>
  </si>
  <si>
    <t>23A202</t>
    <phoneticPr fontId="3" type="noConversion"/>
  </si>
  <si>
    <t>23A117</t>
    <phoneticPr fontId="3" type="noConversion"/>
  </si>
  <si>
    <t>22A126</t>
    <phoneticPr fontId="3" type="noConversion"/>
  </si>
  <si>
    <t>23C109</t>
    <phoneticPr fontId="3" type="noConversion"/>
  </si>
  <si>
    <t>23C221</t>
    <phoneticPr fontId="3" type="noConversion"/>
  </si>
  <si>
    <t>23A129</t>
    <phoneticPr fontId="3" type="noConversion"/>
  </si>
  <si>
    <t>조건</t>
    <phoneticPr fontId="3" type="noConversion"/>
  </si>
  <si>
    <t>총합계</t>
  </si>
  <si>
    <t>2001년</t>
  </si>
  <si>
    <t>2003년</t>
  </si>
  <si>
    <t>2004년</t>
  </si>
  <si>
    <t>2000년</t>
  </si>
  <si>
    <t>2002년</t>
  </si>
  <si>
    <t>년(생년월일)</t>
  </si>
  <si>
    <t>평균 : TOEIC</t>
  </si>
  <si>
    <t>평균 : 컴퓨터</t>
  </si>
  <si>
    <t>평균 : 전공2</t>
  </si>
  <si>
    <t>국어국문과 평균</t>
  </si>
  <si>
    <t>디자인과 평균</t>
  </si>
  <si>
    <t>미술학과 평균</t>
  </si>
  <si>
    <t>영문학과 평균</t>
  </si>
  <si>
    <t>전산학과 평균</t>
  </si>
  <si>
    <t>컴퓨터공학과 평균</t>
  </si>
  <si>
    <t>전체 평균</t>
  </si>
  <si>
    <t>국어국문과 최대</t>
  </si>
  <si>
    <t>디자인과 최대</t>
  </si>
  <si>
    <t>미술학과 최대</t>
  </si>
  <si>
    <t>영문학과 최대</t>
  </si>
  <si>
    <t>전산학과 최대</t>
  </si>
  <si>
    <t>컴퓨터공학과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</si>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</sst>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6" fillId="0" borderId="3" xfId="0" applyFon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Sheet1" xfId="2" xr:uid="{ED703B40-6C06-4B44-AA45-B8D3A05A3C16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미술학과</a:t>
            </a:r>
            <a:r>
              <a:rPr lang="en-US" altLang="ko-KR" sz="1500">
                <a:latin typeface="굴림체" panose="020B0609000101010101" pitchFamily="49" charset="-127"/>
                <a:ea typeface="굴림체" panose="020B0609000101010101" pitchFamily="49" charset="-127"/>
              </a:rPr>
              <a:t>/</a:t>
            </a:r>
            <a:r>
              <a:rPr lang="ko-KR" altLang="en-US" sz="1500">
                <a:latin typeface="굴림체" panose="020B0609000101010101" pitchFamily="49" charset="-127"/>
                <a:ea typeface="굴림체" panose="020B0609000101010101" pitchFamily="49" charset="-127"/>
              </a:rPr>
              <a:t>디자인과 성적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'기타작업-1'!$G$3</c:f>
              <c:strCache>
                <c:ptCount val="1"/>
                <c:pt idx="0">
                  <c:v>전공2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('기타작업-1'!$G$5,'기타작업-1'!$G$9,'기타작업-1'!$G$10,'기타작업-1'!$G$13:$G$14)</c:f>
              <c:numCache>
                <c:formatCode>General</c:formatCode>
                <c:ptCount val="5"/>
                <c:pt idx="0">
                  <c:v>53</c:v>
                </c:pt>
                <c:pt idx="1">
                  <c:v>59</c:v>
                </c:pt>
                <c:pt idx="2">
                  <c:v>63</c:v>
                </c:pt>
                <c:pt idx="3">
                  <c:v>75</c:v>
                </c:pt>
                <c:pt idx="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4-43FF-8F8F-ECB92513B6F5}"/>
            </c:ext>
          </c:extLst>
        </c:ser>
        <c:ser>
          <c:idx val="0"/>
          <c:order val="1"/>
          <c:tx>
            <c:strRef>
              <c:f>'기타작업-1'!$E$3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('기타작업-1'!$E$5,'기타작업-1'!$E$9,'기타작업-1'!$E$10,'기타작업-1'!$E$13,'기타작업-1'!$E$14)</c:f>
              <c:numCache>
                <c:formatCode>General</c:formatCode>
                <c:ptCount val="5"/>
                <c:pt idx="0">
                  <c:v>64</c:v>
                </c:pt>
                <c:pt idx="1">
                  <c:v>84</c:v>
                </c:pt>
                <c:pt idx="2">
                  <c:v>87</c:v>
                </c:pt>
                <c:pt idx="3">
                  <c:v>56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8-4445-8839-DA8BFB256480}"/>
            </c:ext>
          </c:extLst>
        </c:ser>
        <c:ser>
          <c:idx val="1"/>
          <c:order val="2"/>
          <c:tx>
            <c:strRef>
              <c:f>'기타작업-1'!$F$3</c:f>
              <c:strCache>
                <c:ptCount val="1"/>
                <c:pt idx="0">
                  <c:v>컴퓨터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4-43FF-8F8F-ECB92513B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('기타작업-1'!$C$5,'기타작업-1'!$C$9,'기타작업-1'!$C$10,'기타작업-1'!$C$13,'기타작업-1'!$C$14)</c:f>
              <c:strCache>
                <c:ptCount val="5"/>
                <c:pt idx="0">
                  <c:v>이창섭</c:v>
                </c:pt>
                <c:pt idx="1">
                  <c:v>이욱현</c:v>
                </c:pt>
                <c:pt idx="2">
                  <c:v>박성미</c:v>
                </c:pt>
                <c:pt idx="3">
                  <c:v>배유정</c:v>
                </c:pt>
                <c:pt idx="4">
                  <c:v>이창명</c:v>
                </c:pt>
              </c:strCache>
            </c:strRef>
          </c:cat>
          <c:val>
            <c:numRef>
              <c:f>('기타작업-1'!$F$5,'기타작업-1'!$F$9,'기타작업-1'!$F$10,'기타작업-1'!$F$13,'기타작업-1'!$F$14)</c:f>
              <c:numCache>
                <c:formatCode>General</c:formatCode>
                <c:ptCount val="5"/>
                <c:pt idx="0">
                  <c:v>59</c:v>
                </c:pt>
                <c:pt idx="1">
                  <c:v>70</c:v>
                </c:pt>
                <c:pt idx="2">
                  <c:v>84</c:v>
                </c:pt>
                <c:pt idx="3">
                  <c:v>99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8-4445-8839-DA8BFB256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775807"/>
        <c:axId val="2082768607"/>
      </c:barChart>
      <c:catAx>
        <c:axId val="208277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68607"/>
        <c:crosses val="autoZero"/>
        <c:auto val="1"/>
        <c:lblAlgn val="ctr"/>
        <c:lblOffset val="100"/>
        <c:noMultiLvlLbl val="0"/>
      </c:catAx>
      <c:valAx>
        <c:axId val="208276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277580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1">
          <a:satMod val="175000"/>
          <a:alpha val="40000"/>
        </a:schemeClr>
      </a:glow>
      <a:softEdge rad="50800"/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34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9</xdr:col>
          <xdr:colOff>655320</xdr:colOff>
          <xdr:row>3</xdr:row>
          <xdr:rowOff>7620</xdr:rowOff>
        </xdr:to>
        <xdr:sp macro="" textlink="">
          <xdr:nvSpPr>
            <xdr:cNvPr id="2049" name="cmd성적관리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예슬" refreshedDate="45965.663774537039" backgroundQuery="1" createdVersion="8" refreshedVersion="8" minRefreshableVersion="3" recordCount="30" xr:uid="{317FFB76-AA11-447F-BE48-6DC7DD8E0529}">
  <cacheSource type="external" connectionId="1"/>
  <cacheFields count="9">
    <cacheField name="ID" numFmtId="0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이름" numFmtId="0">
      <sharedItems count="30">
        <s v="이무열"/>
        <s v="이창명"/>
        <s v="박성미"/>
        <s v="곽영일"/>
        <s v="진양혜"/>
        <s v="김광배"/>
        <s v="서호형"/>
        <s v="이숙영"/>
        <s v="너일주"/>
        <s v="서원석"/>
        <s v="손범수"/>
        <s v="조숙희"/>
        <s v="오성식"/>
        <s v="이철형"/>
        <s v="김영란"/>
        <s v="심상섭"/>
        <s v="김미숙"/>
        <s v="김상철"/>
        <s v="민들레"/>
        <s v="송현우"/>
        <s v="권은영"/>
        <s v="김건남"/>
        <s v="최옥자"/>
        <s v="황유선"/>
        <s v="양창석"/>
        <s v="한영희"/>
        <s v="배유정"/>
        <s v="이창섭"/>
        <s v="이욱현"/>
        <s v="배동진"/>
      </sharedItems>
    </cacheField>
    <cacheField name="생년월일" numFmtId="0">
      <sharedItems containsSemiMixedTypes="0" containsNonDate="0" containsDate="1" containsString="0" minDate="2000-02-10T00:00:00" maxDate="2004-12-06T00:00:00" count="30">
        <d v="2000-02-10T00:00:00"/>
        <d v="2000-03-21T00:00:00"/>
        <d v="2001-03-04T00:00:00"/>
        <d v="2000-08-10T00:00:00"/>
        <d v="2003-02-03T00:00:00"/>
        <d v="2002-12-03T00:00:00"/>
        <d v="2003-05-18T00:00:00"/>
        <d v="2001-06-06T00:00:00"/>
        <d v="2003-06-29T00:00:00"/>
        <d v="2003-08-19T00:00:00"/>
        <d v="2002-07-07T00:00:00"/>
        <d v="2001-10-05T00:00:00"/>
        <d v="2004-05-01T00:00:00"/>
        <d v="2004-01-26T00:00:00"/>
        <d v="2002-04-22T00:00:00"/>
        <d v="2002-02-03T00:00:00"/>
        <d v="2004-12-05T00:00:00"/>
        <d v="2003-09-08T00:00:00"/>
        <d v="2004-07-25T00:00:00"/>
        <d v="2004-03-05T00:00:00"/>
        <d v="2004-04-29T00:00:00"/>
        <d v="2004-10-15T00:00:00"/>
        <d v="2003-02-19T00:00:00"/>
        <d v="2004-11-30T00:00:00"/>
        <d v="2004-07-08T00:00:00"/>
        <d v="2004-05-20T00:00:00"/>
        <d v="2004-03-02T00:00:00"/>
        <d v="2004-05-15T00:00:00"/>
        <d v="2004-02-22T00:00:00"/>
        <d v="2004-05-29T00:00:00"/>
      </sharedItems>
      <fieldGroup par="8"/>
    </cacheField>
    <cacheField name="TOEIC" numFmtId="0">
      <sharedItems containsSemiMixedTypes="0" containsString="0" containsNumber="1" containsInteger="1" minValue="50" maxValue="97" count="23">
        <n v="76"/>
        <n v="71"/>
        <n v="87"/>
        <n v="97"/>
        <n v="65"/>
        <n v="50"/>
        <n v="85"/>
        <n v="77"/>
        <n v="68"/>
        <n v="86"/>
        <n v="79"/>
        <n v="72"/>
        <n v="52"/>
        <n v="93"/>
        <n v="92"/>
        <n v="82"/>
        <n v="89"/>
        <n v="74"/>
        <n v="61"/>
        <n v="55"/>
        <n v="56"/>
        <n v="64"/>
        <n v="84"/>
      </sharedItems>
    </cacheField>
    <cacheField name="컴퓨터" numFmtId="0">
      <sharedItems containsSemiMixedTypes="0" containsString="0" containsNumber="1" containsInteger="1" minValue="50" maxValue="100" count="23">
        <n v="80"/>
        <n v="97"/>
        <n v="84"/>
        <n v="68"/>
        <n v="73"/>
        <n v="89"/>
        <n v="100"/>
        <n v="94"/>
        <n v="96"/>
        <n v="78"/>
        <n v="59"/>
        <n v="87"/>
        <n v="98"/>
        <n v="88"/>
        <n v="65"/>
        <n v="90"/>
        <n v="66"/>
        <n v="50"/>
        <n v="92"/>
        <n v="64"/>
        <n v="56"/>
        <n v="99"/>
        <n v="70"/>
      </sharedItems>
    </cacheField>
    <cacheField name="전공2" numFmtId="0">
      <sharedItems containsSemiMixedTypes="0" containsString="0" containsNumber="1" containsInteger="1" minValue="51" maxValue="92" count="21">
        <n v="89"/>
        <n v="68"/>
        <n v="63"/>
        <n v="82"/>
        <n v="79"/>
        <n v="92"/>
        <n v="51"/>
        <n v="59"/>
        <n v="69"/>
        <n v="77"/>
        <n v="60"/>
        <n v="85"/>
        <n v="90"/>
        <n v="54"/>
        <n v="88"/>
        <n v="87"/>
        <n v="73"/>
        <n v="76"/>
        <n v="66"/>
        <n v="75"/>
        <n v="53"/>
      </sharedItems>
    </cacheField>
    <cacheField name="학과명" numFmtId="0">
      <sharedItems count="6">
        <s v="영문학과"/>
        <s v="디자인과"/>
        <s v="미술학과"/>
        <s v="전산학과"/>
        <s v="국어국문과"/>
        <s v="컴퓨터공학과"/>
      </sharedItems>
    </cacheField>
    <cacheField name="담당교수" numFmtId="0">
      <sharedItems count="6">
        <s v="차주석"/>
        <s v="명진국"/>
        <s v="정희숙"/>
        <s v="김인정"/>
        <s v="김학인"/>
        <s v="이숙진"/>
      </sharedItems>
    </cacheField>
    <cacheField name="년(생년월일)" numFmtId="0" databaseField="0">
      <fieldGroup base="2">
        <rangePr groupBy="years" startDate="2000-02-10T00:00:00" endDate="2004-12-06T00:00:00"/>
        <groupItems count="7">
          <s v="&lt;2000-02-10"/>
          <s v="2000년"/>
          <s v="2001년"/>
          <s v="2002년"/>
          <s v="2003년"/>
          <s v="2004년"/>
          <s v="&gt;2004-12-0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x v="0"/>
    <x v="0"/>
  </r>
  <r>
    <x v="1"/>
    <x v="1"/>
    <x v="1"/>
    <x v="1"/>
    <x v="1"/>
    <x v="1"/>
    <x v="1"/>
    <x v="1"/>
  </r>
  <r>
    <x v="2"/>
    <x v="2"/>
    <x v="2"/>
    <x v="2"/>
    <x v="2"/>
    <x v="2"/>
    <x v="2"/>
    <x v="2"/>
  </r>
  <r>
    <x v="3"/>
    <x v="3"/>
    <x v="3"/>
    <x v="3"/>
    <x v="3"/>
    <x v="0"/>
    <x v="2"/>
    <x v="2"/>
  </r>
  <r>
    <x v="4"/>
    <x v="4"/>
    <x v="4"/>
    <x v="4"/>
    <x v="4"/>
    <x v="3"/>
    <x v="3"/>
    <x v="3"/>
  </r>
  <r>
    <x v="5"/>
    <x v="5"/>
    <x v="5"/>
    <x v="5"/>
    <x v="2"/>
    <x v="4"/>
    <x v="3"/>
    <x v="3"/>
  </r>
  <r>
    <x v="6"/>
    <x v="6"/>
    <x v="6"/>
    <x v="6"/>
    <x v="1"/>
    <x v="0"/>
    <x v="3"/>
    <x v="3"/>
  </r>
  <r>
    <x v="7"/>
    <x v="7"/>
    <x v="7"/>
    <x v="7"/>
    <x v="5"/>
    <x v="5"/>
    <x v="4"/>
    <x v="4"/>
  </r>
  <r>
    <x v="8"/>
    <x v="8"/>
    <x v="8"/>
    <x v="8"/>
    <x v="6"/>
    <x v="6"/>
    <x v="0"/>
    <x v="0"/>
  </r>
  <r>
    <x v="9"/>
    <x v="9"/>
    <x v="9"/>
    <x v="9"/>
    <x v="3"/>
    <x v="7"/>
    <x v="1"/>
    <x v="1"/>
  </r>
  <r>
    <x v="10"/>
    <x v="10"/>
    <x v="10"/>
    <x v="10"/>
    <x v="7"/>
    <x v="8"/>
    <x v="2"/>
    <x v="2"/>
  </r>
  <r>
    <x v="11"/>
    <x v="11"/>
    <x v="11"/>
    <x v="11"/>
    <x v="8"/>
    <x v="9"/>
    <x v="3"/>
    <x v="3"/>
  </r>
  <r>
    <x v="12"/>
    <x v="12"/>
    <x v="12"/>
    <x v="12"/>
    <x v="9"/>
    <x v="10"/>
    <x v="3"/>
    <x v="3"/>
  </r>
  <r>
    <x v="13"/>
    <x v="13"/>
    <x v="13"/>
    <x v="13"/>
    <x v="10"/>
    <x v="11"/>
    <x v="3"/>
    <x v="3"/>
  </r>
  <r>
    <x v="14"/>
    <x v="14"/>
    <x v="14"/>
    <x v="14"/>
    <x v="11"/>
    <x v="12"/>
    <x v="5"/>
    <x v="5"/>
  </r>
  <r>
    <x v="15"/>
    <x v="15"/>
    <x v="15"/>
    <x v="3"/>
    <x v="12"/>
    <x v="11"/>
    <x v="5"/>
    <x v="5"/>
  </r>
  <r>
    <x v="16"/>
    <x v="16"/>
    <x v="16"/>
    <x v="15"/>
    <x v="13"/>
    <x v="13"/>
    <x v="5"/>
    <x v="5"/>
  </r>
  <r>
    <x v="17"/>
    <x v="17"/>
    <x v="17"/>
    <x v="0"/>
    <x v="14"/>
    <x v="14"/>
    <x v="4"/>
    <x v="4"/>
  </r>
  <r>
    <x v="18"/>
    <x v="18"/>
    <x v="18"/>
    <x v="16"/>
    <x v="15"/>
    <x v="5"/>
    <x v="4"/>
    <x v="4"/>
  </r>
  <r>
    <x v="19"/>
    <x v="19"/>
    <x v="19"/>
    <x v="9"/>
    <x v="16"/>
    <x v="15"/>
    <x v="4"/>
    <x v="4"/>
  </r>
  <r>
    <x v="20"/>
    <x v="20"/>
    <x v="20"/>
    <x v="8"/>
    <x v="17"/>
    <x v="0"/>
    <x v="0"/>
    <x v="0"/>
  </r>
  <r>
    <x v="21"/>
    <x v="21"/>
    <x v="21"/>
    <x v="17"/>
    <x v="18"/>
    <x v="16"/>
    <x v="0"/>
    <x v="0"/>
  </r>
  <r>
    <x v="22"/>
    <x v="22"/>
    <x v="22"/>
    <x v="18"/>
    <x v="12"/>
    <x v="1"/>
    <x v="0"/>
    <x v="0"/>
  </r>
  <r>
    <x v="23"/>
    <x v="23"/>
    <x v="23"/>
    <x v="14"/>
    <x v="19"/>
    <x v="17"/>
    <x v="0"/>
    <x v="0"/>
  </r>
  <r>
    <x v="24"/>
    <x v="24"/>
    <x v="24"/>
    <x v="12"/>
    <x v="20"/>
    <x v="5"/>
    <x v="0"/>
    <x v="0"/>
  </r>
  <r>
    <x v="25"/>
    <x v="25"/>
    <x v="25"/>
    <x v="19"/>
    <x v="3"/>
    <x v="18"/>
    <x v="1"/>
    <x v="1"/>
  </r>
  <r>
    <x v="26"/>
    <x v="26"/>
    <x v="26"/>
    <x v="20"/>
    <x v="21"/>
    <x v="19"/>
    <x v="1"/>
    <x v="1"/>
  </r>
  <r>
    <x v="27"/>
    <x v="27"/>
    <x v="27"/>
    <x v="21"/>
    <x v="10"/>
    <x v="20"/>
    <x v="2"/>
    <x v="2"/>
  </r>
  <r>
    <x v="28"/>
    <x v="28"/>
    <x v="28"/>
    <x v="22"/>
    <x v="22"/>
    <x v="7"/>
    <x v="2"/>
    <x v="2"/>
  </r>
  <r>
    <x v="29"/>
    <x v="29"/>
    <x v="29"/>
    <x v="2"/>
    <x v="7"/>
    <x v="5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34187-90A9-496C-BA4C-B32A0332E2D8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E29" firstHeaderRow="0" firstDataRow="1" firstDataCol="2"/>
  <pivotFields count="9">
    <pivotField compact="0" showAll="0"/>
    <pivotField compact="0" showAll="0"/>
    <pivotField compact="0" showAll="0">
      <items count="31">
        <item x="0"/>
        <item x="1"/>
        <item x="3"/>
        <item x="2"/>
        <item x="7"/>
        <item x="11"/>
        <item x="15"/>
        <item x="14"/>
        <item x="10"/>
        <item x="5"/>
        <item x="4"/>
        <item x="22"/>
        <item x="6"/>
        <item x="8"/>
        <item x="9"/>
        <item x="17"/>
        <item x="13"/>
        <item x="28"/>
        <item x="26"/>
        <item x="19"/>
        <item x="20"/>
        <item x="12"/>
        <item x="27"/>
        <item x="25"/>
        <item x="29"/>
        <item x="24"/>
        <item x="18"/>
        <item x="21"/>
        <item x="23"/>
        <item x="16"/>
        <item t="default"/>
      </items>
    </pivotField>
    <pivotField dataField="1" compact="0" showAll="0"/>
    <pivotField dataField="1" compact="0" showAll="0"/>
    <pivotField dataField="1" compact="0" showAll="0"/>
    <pivotField axis="axisRow" compact="0" showAll="0">
      <items count="7">
        <item x="4"/>
        <item x="1"/>
        <item x="2"/>
        <item x="0"/>
        <item x="3"/>
        <item x="5"/>
        <item t="default"/>
      </items>
    </pivotField>
    <pivotField compact="0" showAll="0"/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6"/>
    <field x="8"/>
  </rowFields>
  <rowItems count="26">
    <i>
      <x/>
    </i>
    <i r="1">
      <x v="2"/>
    </i>
    <i r="1">
      <x v="4"/>
    </i>
    <i r="1">
      <x v="5"/>
    </i>
    <i>
      <x v="1"/>
    </i>
    <i r="1">
      <x v="1"/>
    </i>
    <i r="1">
      <x v="4"/>
    </i>
    <i r="1">
      <x v="5"/>
    </i>
    <i>
      <x v="2"/>
    </i>
    <i r="1">
      <x v="1"/>
    </i>
    <i r="1">
      <x v="2"/>
    </i>
    <i r="1">
      <x v="3"/>
    </i>
    <i r="1">
      <x v="5"/>
    </i>
    <i>
      <x v="3"/>
    </i>
    <i r="1">
      <x v="1"/>
    </i>
    <i r="1">
      <x v="4"/>
    </i>
    <i r="1">
      <x v="5"/>
    </i>
    <i>
      <x v="4"/>
    </i>
    <i r="1">
      <x v="2"/>
    </i>
    <i r="1">
      <x v="3"/>
    </i>
    <i r="1">
      <x v="4"/>
    </i>
    <i r="1">
      <x v="5"/>
    </i>
    <i>
      <x v="5"/>
    </i>
    <i r="1"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TOEIC" fld="3" subtotal="average" baseField="6" baseItem="0" numFmtId="176"/>
    <dataField name="평균 : 컴퓨터" fld="4" subtotal="average" baseField="6" baseItem="0" numFmtId="176"/>
    <dataField name="평균 : 전공2" fld="5" subtotal="average" baseField="6" baseItem="0" numFmtId="176"/>
  </dataFields>
  <pivotTableStyleInfo name="PivotStyleLight2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F8E-4884-48FF-B15B-96A5C65B849F}">
  <sheetPr codeName="Sheet1"/>
  <dimension ref="B2:J45"/>
  <sheetViews>
    <sheetView zoomScaleNormal="100" workbookViewId="0">
      <selection activeCell="M12" sqref="M12"/>
    </sheetView>
  </sheetViews>
  <sheetFormatPr defaultRowHeight="17.399999999999999" x14ac:dyDescent="0.4"/>
  <cols>
    <col min="1" max="1" width="1.59765625" customWidth="1"/>
    <col min="2" max="2" width="11" customWidth="1"/>
    <col min="4" max="4" width="12.5" customWidth="1"/>
    <col min="5" max="5" width="13" bestFit="1" customWidth="1"/>
    <col min="6" max="6" width="11.59765625" customWidth="1"/>
  </cols>
  <sheetData>
    <row r="2" spans="2:10" x14ac:dyDescent="0.4">
      <c r="B2" t="s">
        <v>0</v>
      </c>
    </row>
    <row r="3" spans="2:10" x14ac:dyDescent="0.4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4">
      <c r="B4" s="2" t="s">
        <v>128</v>
      </c>
      <c r="C4" s="2" t="s">
        <v>10</v>
      </c>
      <c r="D4" s="3">
        <v>37801</v>
      </c>
      <c r="E4" t="s">
        <v>11</v>
      </c>
      <c r="F4" s="2" t="s">
        <v>12</v>
      </c>
      <c r="G4">
        <v>68</v>
      </c>
      <c r="H4">
        <v>100</v>
      </c>
      <c r="I4">
        <v>51</v>
      </c>
      <c r="J4" s="2" t="s">
        <v>13</v>
      </c>
    </row>
    <row r="5" spans="2:10" x14ac:dyDescent="0.4">
      <c r="B5" s="2" t="s">
        <v>129</v>
      </c>
      <c r="C5" s="2" t="s">
        <v>14</v>
      </c>
      <c r="D5" s="3">
        <v>37048</v>
      </c>
      <c r="E5" t="s">
        <v>15</v>
      </c>
      <c r="F5" s="2" t="s">
        <v>16</v>
      </c>
      <c r="G5">
        <v>77</v>
      </c>
      <c r="H5">
        <v>89</v>
      </c>
      <c r="I5">
        <v>92</v>
      </c>
      <c r="J5" s="2" t="s">
        <v>17</v>
      </c>
    </row>
    <row r="6" spans="2:10" x14ac:dyDescent="0.4">
      <c r="B6" s="2" t="s">
        <v>130</v>
      </c>
      <c r="C6" s="2" t="s">
        <v>18</v>
      </c>
      <c r="D6" s="3">
        <v>37444</v>
      </c>
      <c r="E6" t="s">
        <v>19</v>
      </c>
      <c r="F6" s="2" t="s">
        <v>20</v>
      </c>
      <c r="G6">
        <v>79</v>
      </c>
      <c r="H6">
        <v>94</v>
      </c>
      <c r="I6">
        <v>69</v>
      </c>
      <c r="J6" s="2" t="s">
        <v>21</v>
      </c>
    </row>
    <row r="7" spans="2:10" x14ac:dyDescent="0.4">
      <c r="B7" s="2" t="s">
        <v>131</v>
      </c>
      <c r="C7" s="2" t="s">
        <v>22</v>
      </c>
      <c r="D7" s="3">
        <v>36566</v>
      </c>
      <c r="E7" t="s">
        <v>11</v>
      </c>
      <c r="F7" s="2" t="s">
        <v>12</v>
      </c>
      <c r="G7">
        <v>76</v>
      </c>
      <c r="H7">
        <v>80</v>
      </c>
      <c r="I7">
        <v>89</v>
      </c>
      <c r="J7" s="2" t="s">
        <v>17</v>
      </c>
    </row>
    <row r="8" spans="2:10" x14ac:dyDescent="0.4">
      <c r="B8" s="2" t="s">
        <v>118</v>
      </c>
      <c r="C8" s="2" t="s">
        <v>23</v>
      </c>
      <c r="D8" s="3">
        <v>38106</v>
      </c>
      <c r="E8" t="s">
        <v>11</v>
      </c>
      <c r="F8" s="2" t="s">
        <v>12</v>
      </c>
      <c r="G8">
        <v>68</v>
      </c>
      <c r="H8">
        <v>50</v>
      </c>
      <c r="I8">
        <v>89</v>
      </c>
      <c r="J8" s="2" t="s">
        <v>21</v>
      </c>
    </row>
    <row r="9" spans="2:10" x14ac:dyDescent="0.4">
      <c r="B9" s="2" t="s">
        <v>115</v>
      </c>
      <c r="C9" s="2" t="s">
        <v>24</v>
      </c>
      <c r="D9" s="3">
        <v>38122</v>
      </c>
      <c r="E9" t="s">
        <v>19</v>
      </c>
      <c r="F9" s="2" t="s">
        <v>20</v>
      </c>
      <c r="G9">
        <v>64</v>
      </c>
      <c r="H9">
        <v>59</v>
      </c>
      <c r="I9">
        <v>53</v>
      </c>
      <c r="J9" s="2" t="s">
        <v>25</v>
      </c>
    </row>
    <row r="10" spans="2:10" x14ac:dyDescent="0.4">
      <c r="B10" s="2" t="s">
        <v>132</v>
      </c>
      <c r="C10" s="2" t="s">
        <v>26</v>
      </c>
      <c r="D10" s="3">
        <v>37759</v>
      </c>
      <c r="E10" t="s">
        <v>27</v>
      </c>
      <c r="F10" s="2" t="s">
        <v>28</v>
      </c>
      <c r="G10">
        <v>85</v>
      </c>
      <c r="H10">
        <v>97</v>
      </c>
      <c r="I10">
        <v>89</v>
      </c>
      <c r="J10" s="2" t="s">
        <v>17</v>
      </c>
    </row>
    <row r="11" spans="2:10" x14ac:dyDescent="0.4">
      <c r="B11" s="2" t="s">
        <v>133</v>
      </c>
      <c r="C11" s="2" t="s">
        <v>29</v>
      </c>
      <c r="D11" s="3">
        <v>37852</v>
      </c>
      <c r="E11" t="s">
        <v>30</v>
      </c>
      <c r="F11" s="2" t="s">
        <v>31</v>
      </c>
      <c r="G11">
        <v>86</v>
      </c>
      <c r="H11">
        <v>68</v>
      </c>
      <c r="I11">
        <v>59</v>
      </c>
      <c r="J11" s="2" t="s">
        <v>13</v>
      </c>
    </row>
    <row r="12" spans="2:10" x14ac:dyDescent="0.4">
      <c r="B12" s="2" t="s">
        <v>134</v>
      </c>
      <c r="C12" s="2" t="s">
        <v>32</v>
      </c>
      <c r="D12" s="3">
        <v>38326</v>
      </c>
      <c r="E12" t="s">
        <v>33</v>
      </c>
      <c r="F12" s="2" t="s">
        <v>34</v>
      </c>
      <c r="G12">
        <v>82</v>
      </c>
      <c r="H12">
        <v>88</v>
      </c>
      <c r="I12">
        <v>54</v>
      </c>
      <c r="J12" s="2" t="s">
        <v>13</v>
      </c>
    </row>
    <row r="13" spans="2:10" x14ac:dyDescent="0.4">
      <c r="B13" s="2" t="s">
        <v>135</v>
      </c>
      <c r="C13" s="2" t="s">
        <v>35</v>
      </c>
      <c r="D13" s="3">
        <v>36748</v>
      </c>
      <c r="E13" t="s">
        <v>19</v>
      </c>
      <c r="F13" s="2" t="s">
        <v>20</v>
      </c>
      <c r="G13">
        <v>97</v>
      </c>
      <c r="H13">
        <v>68</v>
      </c>
      <c r="I13">
        <v>89</v>
      </c>
      <c r="J13" s="2" t="s">
        <v>17</v>
      </c>
    </row>
    <row r="14" spans="2:10" x14ac:dyDescent="0.4">
      <c r="B14" s="2" t="s">
        <v>136</v>
      </c>
      <c r="C14" s="2" t="s">
        <v>36</v>
      </c>
      <c r="D14" s="3">
        <v>37655</v>
      </c>
      <c r="E14" t="s">
        <v>27</v>
      </c>
      <c r="F14" s="2" t="s">
        <v>28</v>
      </c>
      <c r="G14">
        <v>65</v>
      </c>
      <c r="H14">
        <v>73</v>
      </c>
      <c r="I14">
        <v>82</v>
      </c>
      <c r="J14" s="2" t="s">
        <v>21</v>
      </c>
    </row>
    <row r="15" spans="2:10" x14ac:dyDescent="0.4">
      <c r="B15" s="2" t="s">
        <v>137</v>
      </c>
      <c r="C15" s="2" t="s">
        <v>37</v>
      </c>
      <c r="D15" s="3">
        <v>38275</v>
      </c>
      <c r="E15" t="s">
        <v>11</v>
      </c>
      <c r="F15" s="2" t="s">
        <v>12</v>
      </c>
      <c r="G15">
        <v>74</v>
      </c>
      <c r="H15">
        <v>92</v>
      </c>
      <c r="I15">
        <v>73</v>
      </c>
      <c r="J15" s="2" t="s">
        <v>21</v>
      </c>
    </row>
    <row r="16" spans="2:10" x14ac:dyDescent="0.4">
      <c r="B16" s="2" t="s">
        <v>117</v>
      </c>
      <c r="C16" s="2" t="s">
        <v>38</v>
      </c>
      <c r="D16" s="3">
        <v>38108</v>
      </c>
      <c r="E16" t="s">
        <v>27</v>
      </c>
      <c r="F16" s="2" t="s">
        <v>28</v>
      </c>
      <c r="G16">
        <v>52</v>
      </c>
      <c r="H16">
        <v>78</v>
      </c>
      <c r="I16">
        <v>60</v>
      </c>
      <c r="J16" s="2" t="s">
        <v>13</v>
      </c>
    </row>
    <row r="17" spans="2:10" x14ac:dyDescent="0.4">
      <c r="B17" s="2" t="s">
        <v>138</v>
      </c>
      <c r="C17" s="2" t="s">
        <v>39</v>
      </c>
      <c r="D17" s="3">
        <v>37872</v>
      </c>
      <c r="E17" t="s">
        <v>15</v>
      </c>
      <c r="F17" s="2" t="s">
        <v>16</v>
      </c>
      <c r="G17">
        <v>76</v>
      </c>
      <c r="H17">
        <v>65</v>
      </c>
      <c r="I17">
        <v>88</v>
      </c>
      <c r="J17" s="2" t="s">
        <v>21</v>
      </c>
    </row>
    <row r="18" spans="2:10" x14ac:dyDescent="0.4">
      <c r="B18" s="2" t="s">
        <v>139</v>
      </c>
      <c r="C18" s="2" t="s">
        <v>40</v>
      </c>
      <c r="D18" s="3">
        <v>37671</v>
      </c>
      <c r="E18" t="s">
        <v>11</v>
      </c>
      <c r="F18" s="2" t="s">
        <v>12</v>
      </c>
      <c r="G18">
        <v>61</v>
      </c>
      <c r="H18">
        <v>98</v>
      </c>
      <c r="I18">
        <v>68</v>
      </c>
      <c r="J18" s="2" t="s">
        <v>21</v>
      </c>
    </row>
    <row r="19" spans="2:10" x14ac:dyDescent="0.4">
      <c r="B19" s="2" t="s">
        <v>140</v>
      </c>
      <c r="C19" s="2" t="s">
        <v>41</v>
      </c>
      <c r="D19" s="3">
        <v>38051</v>
      </c>
      <c r="E19" t="s">
        <v>15</v>
      </c>
      <c r="F19" s="2" t="s">
        <v>16</v>
      </c>
      <c r="G19">
        <v>86</v>
      </c>
      <c r="H19">
        <v>66</v>
      </c>
      <c r="I19">
        <v>87</v>
      </c>
      <c r="J19" s="2" t="s">
        <v>17</v>
      </c>
    </row>
    <row r="20" spans="2:10" x14ac:dyDescent="0.4">
      <c r="B20" s="2" t="s">
        <v>119</v>
      </c>
      <c r="C20" s="2" t="s">
        <v>42</v>
      </c>
      <c r="D20" s="3">
        <v>38039</v>
      </c>
      <c r="E20" t="s">
        <v>19</v>
      </c>
      <c r="F20" s="2" t="s">
        <v>20</v>
      </c>
      <c r="G20">
        <v>84</v>
      </c>
      <c r="H20">
        <v>70</v>
      </c>
      <c r="I20">
        <v>59</v>
      </c>
      <c r="J20" s="2" t="s">
        <v>13</v>
      </c>
    </row>
    <row r="21" spans="2:10" x14ac:dyDescent="0.4">
      <c r="B21" s="2" t="s">
        <v>141</v>
      </c>
      <c r="C21" s="2" t="s">
        <v>43</v>
      </c>
      <c r="D21" s="3">
        <v>37368</v>
      </c>
      <c r="E21" t="s">
        <v>33</v>
      </c>
      <c r="F21" s="2" t="s">
        <v>34</v>
      </c>
      <c r="G21">
        <v>92</v>
      </c>
      <c r="H21">
        <v>87</v>
      </c>
      <c r="I21">
        <v>90</v>
      </c>
      <c r="J21" s="2" t="s">
        <v>44</v>
      </c>
    </row>
    <row r="22" spans="2:10" x14ac:dyDescent="0.4">
      <c r="B22" s="2" t="s">
        <v>120</v>
      </c>
      <c r="C22" s="2" t="s">
        <v>45</v>
      </c>
      <c r="D22" s="3">
        <v>36954</v>
      </c>
      <c r="E22" t="s">
        <v>19</v>
      </c>
      <c r="F22" s="2" t="s">
        <v>20</v>
      </c>
      <c r="G22">
        <v>87</v>
      </c>
      <c r="H22">
        <v>84</v>
      </c>
      <c r="I22">
        <v>63</v>
      </c>
      <c r="J22" s="2" t="s">
        <v>21</v>
      </c>
    </row>
    <row r="23" spans="2:10" x14ac:dyDescent="0.4">
      <c r="B23" s="2" t="s">
        <v>142</v>
      </c>
      <c r="C23" s="2" t="s">
        <v>46</v>
      </c>
      <c r="D23" s="3">
        <v>37169</v>
      </c>
      <c r="E23" t="s">
        <v>27</v>
      </c>
      <c r="F23" s="2" t="s">
        <v>28</v>
      </c>
      <c r="G23">
        <v>72</v>
      </c>
      <c r="H23">
        <v>96</v>
      </c>
      <c r="I23">
        <v>77</v>
      </c>
      <c r="J23" s="2" t="s">
        <v>21</v>
      </c>
    </row>
    <row r="24" spans="2:10" x14ac:dyDescent="0.4">
      <c r="B24" s="2" t="s">
        <v>143</v>
      </c>
      <c r="C24" s="2" t="s">
        <v>47</v>
      </c>
      <c r="D24" s="3">
        <v>37593</v>
      </c>
      <c r="E24" t="s">
        <v>27</v>
      </c>
      <c r="F24" s="2" t="s">
        <v>28</v>
      </c>
      <c r="G24">
        <v>70</v>
      </c>
      <c r="H24">
        <v>84</v>
      </c>
      <c r="I24">
        <v>79</v>
      </c>
      <c r="J24" s="2" t="s">
        <v>17</v>
      </c>
    </row>
    <row r="25" spans="2:10" x14ac:dyDescent="0.4">
      <c r="B25" s="2" t="s">
        <v>123</v>
      </c>
      <c r="C25" s="2" t="s">
        <v>48</v>
      </c>
      <c r="D25" s="3">
        <v>38048</v>
      </c>
      <c r="E25" t="s">
        <v>30</v>
      </c>
      <c r="F25" s="2" t="s">
        <v>31</v>
      </c>
      <c r="G25">
        <v>56</v>
      </c>
      <c r="H25">
        <v>99</v>
      </c>
      <c r="I25">
        <v>75</v>
      </c>
      <c r="J25" s="2" t="s">
        <v>21</v>
      </c>
    </row>
    <row r="26" spans="2:10" x14ac:dyDescent="0.4">
      <c r="B26" s="2" t="s">
        <v>122</v>
      </c>
      <c r="C26" s="2" t="s">
        <v>49</v>
      </c>
      <c r="D26" s="3">
        <v>37290</v>
      </c>
      <c r="E26" t="s">
        <v>33</v>
      </c>
      <c r="F26" s="2" t="s">
        <v>34</v>
      </c>
      <c r="G26">
        <v>97</v>
      </c>
      <c r="H26">
        <v>98</v>
      </c>
      <c r="I26">
        <v>85</v>
      </c>
      <c r="J26" s="2" t="s">
        <v>44</v>
      </c>
    </row>
    <row r="27" spans="2:10" x14ac:dyDescent="0.4">
      <c r="B27" s="2" t="s">
        <v>144</v>
      </c>
      <c r="C27" s="2" t="s">
        <v>50</v>
      </c>
      <c r="D27" s="3">
        <v>38127</v>
      </c>
      <c r="E27" t="s">
        <v>30</v>
      </c>
      <c r="F27" s="2" t="s">
        <v>31</v>
      </c>
      <c r="G27">
        <v>55</v>
      </c>
      <c r="H27">
        <v>68</v>
      </c>
      <c r="I27">
        <v>66</v>
      </c>
      <c r="J27" s="2" t="s">
        <v>13</v>
      </c>
    </row>
    <row r="28" spans="2:10" x14ac:dyDescent="0.4">
      <c r="B28" s="2" t="s">
        <v>116</v>
      </c>
      <c r="C28" s="2" t="s">
        <v>51</v>
      </c>
      <c r="D28" s="3">
        <v>38193</v>
      </c>
      <c r="E28" t="s">
        <v>15</v>
      </c>
      <c r="F28" s="2" t="s">
        <v>16</v>
      </c>
      <c r="G28">
        <v>89</v>
      </c>
      <c r="H28">
        <v>90</v>
      </c>
      <c r="I28">
        <v>92</v>
      </c>
      <c r="J28" s="2" t="s">
        <v>44</v>
      </c>
    </row>
    <row r="29" spans="2:10" x14ac:dyDescent="0.4">
      <c r="B29" s="2" t="s">
        <v>121</v>
      </c>
      <c r="C29" s="2" t="s">
        <v>52</v>
      </c>
      <c r="D29" s="3">
        <v>38321</v>
      </c>
      <c r="E29" t="s">
        <v>11</v>
      </c>
      <c r="F29" s="2" t="s">
        <v>12</v>
      </c>
      <c r="G29">
        <v>92</v>
      </c>
      <c r="H29">
        <v>64</v>
      </c>
      <c r="I29">
        <v>76</v>
      </c>
      <c r="J29" s="2" t="s">
        <v>21</v>
      </c>
    </row>
    <row r="30" spans="2:10" x14ac:dyDescent="0.4">
      <c r="B30" s="2" t="s">
        <v>124</v>
      </c>
      <c r="C30" s="2" t="s">
        <v>53</v>
      </c>
      <c r="D30" s="3">
        <v>36606</v>
      </c>
      <c r="E30" t="s">
        <v>30</v>
      </c>
      <c r="F30" s="2" t="s">
        <v>31</v>
      </c>
      <c r="G30">
        <v>71</v>
      </c>
      <c r="H30">
        <v>97</v>
      </c>
      <c r="I30">
        <v>68</v>
      </c>
      <c r="J30" s="2" t="s">
        <v>21</v>
      </c>
    </row>
    <row r="31" spans="2:10" x14ac:dyDescent="0.4">
      <c r="B31" s="2" t="s">
        <v>114</v>
      </c>
      <c r="C31" s="2" t="s">
        <v>54</v>
      </c>
      <c r="D31" s="3">
        <v>38176</v>
      </c>
      <c r="E31" t="s">
        <v>11</v>
      </c>
      <c r="F31" s="2" t="s">
        <v>12</v>
      </c>
      <c r="G31">
        <v>52</v>
      </c>
      <c r="H31">
        <v>56</v>
      </c>
      <c r="I31">
        <v>92</v>
      </c>
      <c r="J31" s="2" t="s">
        <v>21</v>
      </c>
    </row>
    <row r="32" spans="2:10" x14ac:dyDescent="0.4">
      <c r="B32" s="2" t="s">
        <v>145</v>
      </c>
      <c r="C32" s="2" t="s">
        <v>55</v>
      </c>
      <c r="D32" s="3">
        <v>38136</v>
      </c>
      <c r="E32" t="s">
        <v>19</v>
      </c>
      <c r="F32" s="2" t="s">
        <v>20</v>
      </c>
      <c r="G32">
        <v>87</v>
      </c>
      <c r="H32">
        <v>94</v>
      </c>
      <c r="I32">
        <v>92</v>
      </c>
      <c r="J32" s="2" t="s">
        <v>44</v>
      </c>
    </row>
    <row r="33" spans="2:10" x14ac:dyDescent="0.4">
      <c r="B33" s="2" t="s">
        <v>146</v>
      </c>
      <c r="C33" s="2" t="s">
        <v>56</v>
      </c>
      <c r="D33" s="3">
        <v>38012</v>
      </c>
      <c r="E33" t="s">
        <v>27</v>
      </c>
      <c r="F33" s="2" t="s">
        <v>28</v>
      </c>
      <c r="G33">
        <v>93</v>
      </c>
      <c r="H33">
        <v>59</v>
      </c>
      <c r="I33">
        <v>85</v>
      </c>
      <c r="J33" s="2" t="s">
        <v>17</v>
      </c>
    </row>
    <row r="35" spans="2:10" x14ac:dyDescent="0.4">
      <c r="B35" s="2" t="s">
        <v>147</v>
      </c>
    </row>
    <row r="36" spans="2:10" x14ac:dyDescent="0.4">
      <c r="B36" t="b">
        <f>AND(YEAR(D4)&gt;=2001,YEAR(D4)&lt;=2002)</f>
        <v>0</v>
      </c>
    </row>
    <row r="38" spans="2:10" x14ac:dyDescent="0.4"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</row>
    <row r="39" spans="2:10" x14ac:dyDescent="0.4">
      <c r="B39" s="2" t="s">
        <v>129</v>
      </c>
      <c r="C39" s="2" t="s">
        <v>14</v>
      </c>
      <c r="D39" s="3">
        <v>37048</v>
      </c>
      <c r="E39" t="s">
        <v>15</v>
      </c>
      <c r="F39" s="2" t="s">
        <v>16</v>
      </c>
      <c r="G39">
        <v>77</v>
      </c>
      <c r="H39">
        <v>89</v>
      </c>
      <c r="I39">
        <v>92</v>
      </c>
      <c r="J39" s="2" t="s">
        <v>17</v>
      </c>
    </row>
    <row r="40" spans="2:10" x14ac:dyDescent="0.4">
      <c r="B40" s="2" t="s">
        <v>130</v>
      </c>
      <c r="C40" s="2" t="s">
        <v>18</v>
      </c>
      <c r="D40" s="3">
        <v>37444</v>
      </c>
      <c r="E40" t="s">
        <v>19</v>
      </c>
      <c r="F40" s="2" t="s">
        <v>20</v>
      </c>
      <c r="G40">
        <v>79</v>
      </c>
      <c r="H40">
        <v>94</v>
      </c>
      <c r="I40">
        <v>69</v>
      </c>
      <c r="J40" s="2" t="s">
        <v>21</v>
      </c>
    </row>
    <row r="41" spans="2:10" x14ac:dyDescent="0.4">
      <c r="B41" s="2" t="s">
        <v>141</v>
      </c>
      <c r="C41" s="2" t="s">
        <v>43</v>
      </c>
      <c r="D41" s="3">
        <v>37368</v>
      </c>
      <c r="E41" t="s">
        <v>33</v>
      </c>
      <c r="F41" s="2" t="s">
        <v>34</v>
      </c>
      <c r="G41">
        <v>92</v>
      </c>
      <c r="H41">
        <v>87</v>
      </c>
      <c r="I41">
        <v>90</v>
      </c>
      <c r="J41" s="2" t="s">
        <v>44</v>
      </c>
    </row>
    <row r="42" spans="2:10" x14ac:dyDescent="0.4">
      <c r="B42" s="2" t="s">
        <v>120</v>
      </c>
      <c r="C42" s="2" t="s">
        <v>45</v>
      </c>
      <c r="D42" s="3">
        <v>36954</v>
      </c>
      <c r="E42" t="s">
        <v>19</v>
      </c>
      <c r="F42" s="2" t="s">
        <v>20</v>
      </c>
      <c r="G42">
        <v>87</v>
      </c>
      <c r="H42">
        <v>84</v>
      </c>
      <c r="I42">
        <v>63</v>
      </c>
      <c r="J42" s="2" t="s">
        <v>21</v>
      </c>
    </row>
    <row r="43" spans="2:10" x14ac:dyDescent="0.4">
      <c r="B43" s="2" t="s">
        <v>142</v>
      </c>
      <c r="C43" s="2" t="s">
        <v>46</v>
      </c>
      <c r="D43" s="3">
        <v>37169</v>
      </c>
      <c r="E43" t="s">
        <v>27</v>
      </c>
      <c r="F43" s="2" t="s">
        <v>28</v>
      </c>
      <c r="G43">
        <v>72</v>
      </c>
      <c r="H43">
        <v>96</v>
      </c>
      <c r="I43">
        <v>77</v>
      </c>
      <c r="J43" s="2" t="s">
        <v>21</v>
      </c>
    </row>
    <row r="44" spans="2:10" x14ac:dyDescent="0.4">
      <c r="B44" s="2" t="s">
        <v>143</v>
      </c>
      <c r="C44" s="2" t="s">
        <v>47</v>
      </c>
      <c r="D44" s="3">
        <v>37593</v>
      </c>
      <c r="E44" t="s">
        <v>27</v>
      </c>
      <c r="F44" s="2" t="s">
        <v>28</v>
      </c>
      <c r="G44">
        <v>70</v>
      </c>
      <c r="H44">
        <v>84</v>
      </c>
      <c r="I44">
        <v>79</v>
      </c>
      <c r="J44" s="2" t="s">
        <v>17</v>
      </c>
    </row>
    <row r="45" spans="2:10" x14ac:dyDescent="0.4">
      <c r="B45" s="2" t="s">
        <v>122</v>
      </c>
      <c r="C45" s="2" t="s">
        <v>49</v>
      </c>
      <c r="D45" s="3">
        <v>37290</v>
      </c>
      <c r="E45" t="s">
        <v>33</v>
      </c>
      <c r="F45" s="2" t="s">
        <v>34</v>
      </c>
      <c r="G45">
        <v>97</v>
      </c>
      <c r="H45">
        <v>98</v>
      </c>
      <c r="I45">
        <v>85</v>
      </c>
      <c r="J45" s="2" t="s">
        <v>44</v>
      </c>
    </row>
  </sheetData>
  <phoneticPr fontId="3" type="noConversion"/>
  <conditionalFormatting sqref="B4:J33">
    <cfRule type="expression" dxfId="0" priority="1">
      <formula>AND(VALUE(LEFT($B4,2))&lt;=22,$J4="B")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87E-5FD6-42BA-BE52-2C3D1DF7C06C}">
  <sheetPr codeName="Sheet2"/>
  <dimension ref="B2:G41"/>
  <sheetViews>
    <sheetView zoomScaleNormal="100" workbookViewId="0">
      <selection activeCell="C15" sqref="C15"/>
    </sheetView>
  </sheetViews>
  <sheetFormatPr defaultRowHeight="17.399999999999999" x14ac:dyDescent="0.4"/>
  <cols>
    <col min="1" max="1" width="2" customWidth="1"/>
    <col min="2" max="2" width="9.59765625" customWidth="1"/>
    <col min="3" max="3" width="19.898437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x14ac:dyDescent="0.4">
      <c r="B4" s="7" t="s">
        <v>10</v>
      </c>
      <c r="C4" s="8">
        <v>37801</v>
      </c>
      <c r="D4" s="9" t="s">
        <v>11</v>
      </c>
      <c r="E4" s="9">
        <v>68</v>
      </c>
      <c r="F4" s="9">
        <v>100</v>
      </c>
      <c r="G4" s="10">
        <v>51</v>
      </c>
    </row>
    <row r="5" spans="2:7" x14ac:dyDescent="0.4">
      <c r="B5" s="7" t="s">
        <v>43</v>
      </c>
      <c r="C5" s="8">
        <v>37368</v>
      </c>
      <c r="D5" s="9" t="s">
        <v>33</v>
      </c>
      <c r="E5" s="9">
        <v>92</v>
      </c>
      <c r="F5" s="9">
        <v>87</v>
      </c>
      <c r="G5" s="10">
        <v>90</v>
      </c>
    </row>
    <row r="6" spans="2:7" x14ac:dyDescent="0.4">
      <c r="B6" s="7" t="s">
        <v>45</v>
      </c>
      <c r="C6" s="8">
        <v>36954</v>
      </c>
      <c r="D6" s="9" t="s">
        <v>19</v>
      </c>
      <c r="E6" s="9">
        <v>87</v>
      </c>
      <c r="F6" s="9">
        <v>84</v>
      </c>
      <c r="G6" s="10">
        <v>63</v>
      </c>
    </row>
    <row r="7" spans="2:7" x14ac:dyDescent="0.4">
      <c r="B7" s="7" t="s">
        <v>46</v>
      </c>
      <c r="C7" s="8">
        <v>37169</v>
      </c>
      <c r="D7" s="9" t="s">
        <v>27</v>
      </c>
      <c r="E7" s="9">
        <v>72</v>
      </c>
      <c r="F7" s="9">
        <v>96</v>
      </c>
      <c r="G7" s="10">
        <v>77</v>
      </c>
    </row>
    <row r="8" spans="2:7" x14ac:dyDescent="0.4">
      <c r="B8" s="7" t="s">
        <v>47</v>
      </c>
      <c r="C8" s="8">
        <v>37593</v>
      </c>
      <c r="D8" s="9" t="s">
        <v>27</v>
      </c>
      <c r="E8" s="9">
        <v>50</v>
      </c>
      <c r="F8" s="9">
        <v>84</v>
      </c>
      <c r="G8" s="10">
        <v>79</v>
      </c>
    </row>
    <row r="9" spans="2:7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x14ac:dyDescent="0.4">
      <c r="B10" s="7" t="s">
        <v>14</v>
      </c>
      <c r="C10" s="8">
        <v>37048</v>
      </c>
      <c r="D10" s="9" t="s">
        <v>15</v>
      </c>
      <c r="E10" s="9">
        <v>77</v>
      </c>
      <c r="F10" s="9">
        <v>89</v>
      </c>
      <c r="G10" s="10">
        <v>92</v>
      </c>
    </row>
    <row r="11" spans="2:7" x14ac:dyDescent="0.4">
      <c r="B11" s="7" t="s">
        <v>18</v>
      </c>
      <c r="C11" s="8">
        <v>37444</v>
      </c>
      <c r="D11" s="9" t="s">
        <v>19</v>
      </c>
      <c r="E11" s="9">
        <v>79</v>
      </c>
      <c r="F11" s="9">
        <v>94</v>
      </c>
      <c r="G11" s="10">
        <v>69</v>
      </c>
    </row>
    <row r="12" spans="2:7" x14ac:dyDescent="0.4">
      <c r="B12" s="7" t="s">
        <v>36</v>
      </c>
      <c r="C12" s="8">
        <v>37655</v>
      </c>
      <c r="D12" s="9" t="s">
        <v>27</v>
      </c>
      <c r="E12" s="9">
        <v>65</v>
      </c>
      <c r="F12" s="9">
        <v>73</v>
      </c>
      <c r="G12" s="10">
        <v>82</v>
      </c>
    </row>
    <row r="13" spans="2:7" x14ac:dyDescent="0.4">
      <c r="B13" s="7" t="s">
        <v>37</v>
      </c>
      <c r="C13" s="8">
        <v>38275</v>
      </c>
      <c r="D13" s="9" t="s">
        <v>11</v>
      </c>
      <c r="E13" s="9">
        <v>74</v>
      </c>
      <c r="F13" s="9">
        <v>92</v>
      </c>
      <c r="G13" s="10">
        <v>73</v>
      </c>
    </row>
    <row r="14" spans="2:7" x14ac:dyDescent="0.4">
      <c r="B14" s="7" t="s">
        <v>38</v>
      </c>
      <c r="C14" s="8">
        <v>38108</v>
      </c>
      <c r="D14" s="9" t="s">
        <v>27</v>
      </c>
      <c r="E14" s="9">
        <v>52</v>
      </c>
      <c r="F14" s="9">
        <v>78</v>
      </c>
      <c r="G14" s="10">
        <v>60</v>
      </c>
    </row>
    <row r="15" spans="2:7" x14ac:dyDescent="0.4">
      <c r="B15" s="7" t="s">
        <v>39</v>
      </c>
      <c r="C15" s="8">
        <v>37872</v>
      </c>
      <c r="D15" s="9" t="s">
        <v>15</v>
      </c>
      <c r="E15" s="9">
        <v>76</v>
      </c>
      <c r="F15" s="9">
        <v>65</v>
      </c>
      <c r="G15" s="10">
        <v>88</v>
      </c>
    </row>
    <row r="16" spans="2:7" x14ac:dyDescent="0.4">
      <c r="B16" s="7" t="s">
        <v>40</v>
      </c>
      <c r="C16" s="8">
        <v>37671</v>
      </c>
      <c r="D16" s="9" t="s">
        <v>11</v>
      </c>
      <c r="E16" s="9">
        <v>61</v>
      </c>
      <c r="F16" s="9">
        <v>98</v>
      </c>
      <c r="G16" s="10">
        <v>68</v>
      </c>
    </row>
    <row r="17" spans="2:7" x14ac:dyDescent="0.4">
      <c r="B17" s="7" t="s">
        <v>41</v>
      </c>
      <c r="C17" s="8">
        <v>38051</v>
      </c>
      <c r="D17" s="9" t="s">
        <v>15</v>
      </c>
      <c r="E17" s="9">
        <v>86</v>
      </c>
      <c r="F17" s="9">
        <v>66</v>
      </c>
      <c r="G17" s="10">
        <v>87</v>
      </c>
    </row>
    <row r="18" spans="2:7" x14ac:dyDescent="0.4">
      <c r="B18" s="7" t="s">
        <v>42</v>
      </c>
      <c r="C18" s="8">
        <v>38039</v>
      </c>
      <c r="D18" s="9" t="s">
        <v>19</v>
      </c>
      <c r="E18" s="9">
        <v>84</v>
      </c>
      <c r="F18" s="9">
        <v>70</v>
      </c>
      <c r="G18" s="10">
        <v>59</v>
      </c>
    </row>
    <row r="19" spans="2:7" x14ac:dyDescent="0.4">
      <c r="B19" s="7" t="s">
        <v>49</v>
      </c>
      <c r="C19" s="8">
        <v>37290</v>
      </c>
      <c r="D19" s="9" t="s">
        <v>33</v>
      </c>
      <c r="E19" s="9">
        <v>97</v>
      </c>
      <c r="F19" s="9">
        <v>98</v>
      </c>
      <c r="G19" s="10">
        <v>85</v>
      </c>
    </row>
    <row r="20" spans="2:7" x14ac:dyDescent="0.4">
      <c r="B20" s="7" t="s">
        <v>23</v>
      </c>
      <c r="C20" s="8">
        <v>38106</v>
      </c>
      <c r="D20" s="9" t="s">
        <v>11</v>
      </c>
      <c r="E20" s="9">
        <v>68</v>
      </c>
      <c r="F20" s="9">
        <v>50</v>
      </c>
      <c r="G20" s="10">
        <v>89</v>
      </c>
    </row>
    <row r="21" spans="2:7" x14ac:dyDescent="0.4">
      <c r="B21" s="7" t="s">
        <v>24</v>
      </c>
      <c r="C21" s="8">
        <v>38122</v>
      </c>
      <c r="D21" s="9" t="s">
        <v>19</v>
      </c>
      <c r="E21" s="9">
        <v>64</v>
      </c>
      <c r="F21" s="9">
        <v>59</v>
      </c>
      <c r="G21" s="10">
        <v>53</v>
      </c>
    </row>
    <row r="22" spans="2:7" x14ac:dyDescent="0.4">
      <c r="B22" s="7" t="s">
        <v>26</v>
      </c>
      <c r="C22" s="8">
        <v>37759</v>
      </c>
      <c r="D22" s="9" t="s">
        <v>27</v>
      </c>
      <c r="E22" s="9">
        <v>85</v>
      </c>
      <c r="F22" s="9">
        <v>97</v>
      </c>
      <c r="G22" s="10">
        <v>89</v>
      </c>
    </row>
    <row r="23" spans="2:7" x14ac:dyDescent="0.4">
      <c r="B23" s="7" t="s">
        <v>29</v>
      </c>
      <c r="C23" s="8">
        <v>37852</v>
      </c>
      <c r="D23" s="9" t="s">
        <v>30</v>
      </c>
      <c r="E23" s="9">
        <v>86</v>
      </c>
      <c r="F23" s="9">
        <v>68</v>
      </c>
      <c r="G23" s="10">
        <v>59</v>
      </c>
    </row>
    <row r="24" spans="2:7" x14ac:dyDescent="0.4">
      <c r="B24" s="7" t="s">
        <v>32</v>
      </c>
      <c r="C24" s="8">
        <v>38326</v>
      </c>
      <c r="D24" s="9" t="s">
        <v>33</v>
      </c>
      <c r="E24" s="9">
        <v>82</v>
      </c>
      <c r="F24" s="9">
        <v>88</v>
      </c>
      <c r="G24" s="10">
        <v>54</v>
      </c>
    </row>
    <row r="25" spans="2:7" x14ac:dyDescent="0.4">
      <c r="B25" s="7" t="s">
        <v>35</v>
      </c>
      <c r="C25" s="8">
        <v>36748</v>
      </c>
      <c r="D25" s="9" t="s">
        <v>19</v>
      </c>
      <c r="E25" s="9">
        <v>97</v>
      </c>
      <c r="F25" s="9">
        <v>68</v>
      </c>
      <c r="G25" s="10">
        <v>89</v>
      </c>
    </row>
    <row r="26" spans="2:7" x14ac:dyDescent="0.4">
      <c r="B26" s="7" t="s">
        <v>50</v>
      </c>
      <c r="C26" s="8">
        <v>38127</v>
      </c>
      <c r="D26" s="9" t="s">
        <v>30</v>
      </c>
      <c r="E26" s="9">
        <v>55</v>
      </c>
      <c r="F26" s="9">
        <v>68</v>
      </c>
      <c r="G26" s="10">
        <v>66</v>
      </c>
    </row>
    <row r="27" spans="2:7" x14ac:dyDescent="0.4">
      <c r="B27" s="7" t="s">
        <v>51</v>
      </c>
      <c r="C27" s="8">
        <v>38193</v>
      </c>
      <c r="D27" s="9" t="s">
        <v>15</v>
      </c>
      <c r="E27" s="9">
        <v>89</v>
      </c>
      <c r="F27" s="9">
        <v>90</v>
      </c>
      <c r="G27" s="10">
        <v>92</v>
      </c>
    </row>
    <row r="28" spans="2:7" x14ac:dyDescent="0.4">
      <c r="B28" s="7" t="s">
        <v>52</v>
      </c>
      <c r="C28" s="8">
        <v>38321</v>
      </c>
      <c r="D28" s="9" t="s">
        <v>11</v>
      </c>
      <c r="E28" s="9">
        <v>92</v>
      </c>
      <c r="F28" s="9">
        <v>64</v>
      </c>
      <c r="G28" s="10">
        <v>76</v>
      </c>
    </row>
    <row r="29" spans="2:7" x14ac:dyDescent="0.4">
      <c r="B29" s="7" t="s">
        <v>53</v>
      </c>
      <c r="C29" s="8">
        <v>36606</v>
      </c>
      <c r="D29" s="9" t="s">
        <v>30</v>
      </c>
      <c r="E29" s="9">
        <v>71</v>
      </c>
      <c r="F29" s="9">
        <v>97</v>
      </c>
      <c r="G29" s="10">
        <v>68</v>
      </c>
    </row>
    <row r="30" spans="2:7" x14ac:dyDescent="0.4">
      <c r="B30" s="7" t="s">
        <v>24</v>
      </c>
      <c r="C30" s="8">
        <v>38122</v>
      </c>
      <c r="D30" s="9" t="s">
        <v>19</v>
      </c>
      <c r="E30" s="9">
        <v>64</v>
      </c>
      <c r="F30" s="9">
        <v>59</v>
      </c>
      <c r="G30" s="10">
        <v>53</v>
      </c>
    </row>
    <row r="31" spans="2:7" x14ac:dyDescent="0.4">
      <c r="B31" s="7" t="s">
        <v>22</v>
      </c>
      <c r="C31" s="8">
        <v>36566</v>
      </c>
      <c r="D31" s="9" t="s">
        <v>11</v>
      </c>
      <c r="E31" s="9">
        <v>76</v>
      </c>
      <c r="F31" s="9">
        <v>80</v>
      </c>
      <c r="G31" s="10">
        <v>89</v>
      </c>
    </row>
    <row r="32" spans="2:7" x14ac:dyDescent="0.4">
      <c r="B32" s="7" t="s">
        <v>54</v>
      </c>
      <c r="C32" s="8">
        <v>38176</v>
      </c>
      <c r="D32" s="9" t="s">
        <v>11</v>
      </c>
      <c r="E32" s="9">
        <v>52</v>
      </c>
      <c r="F32" s="9">
        <v>56</v>
      </c>
      <c r="G32" s="10">
        <v>92</v>
      </c>
    </row>
    <row r="33" spans="2:7" x14ac:dyDescent="0.4">
      <c r="B33" s="7" t="s">
        <v>55</v>
      </c>
      <c r="C33" s="8">
        <v>38136</v>
      </c>
      <c r="D33" s="9" t="s">
        <v>19</v>
      </c>
      <c r="E33" s="9">
        <v>87</v>
      </c>
      <c r="F33" s="9">
        <v>94</v>
      </c>
      <c r="G33" s="10">
        <v>92</v>
      </c>
    </row>
    <row r="35" spans="2:7" x14ac:dyDescent="0.4">
      <c r="B35" t="s">
        <v>59</v>
      </c>
    </row>
    <row r="36" spans="2:7" x14ac:dyDescent="0.4">
      <c r="B36" s="4" t="s">
        <v>2</v>
      </c>
      <c r="C36" s="5" t="s">
        <v>3</v>
      </c>
      <c r="D36" s="5" t="s">
        <v>4</v>
      </c>
      <c r="E36" s="5" t="s">
        <v>6</v>
      </c>
      <c r="F36" s="5" t="s">
        <v>7</v>
      </c>
      <c r="G36" s="6" t="s">
        <v>8</v>
      </c>
    </row>
    <row r="37" spans="2:7" x14ac:dyDescent="0.4">
      <c r="B37" s="7" t="s">
        <v>32</v>
      </c>
      <c r="C37" s="8">
        <v>38326</v>
      </c>
      <c r="D37" s="9" t="s">
        <v>33</v>
      </c>
      <c r="E37" s="9">
        <v>82</v>
      </c>
      <c r="F37" s="9">
        <v>88</v>
      </c>
      <c r="G37" s="10">
        <v>54</v>
      </c>
    </row>
    <row r="38" spans="2:7" x14ac:dyDescent="0.4">
      <c r="B38" s="7" t="s">
        <v>46</v>
      </c>
      <c r="C38" s="8">
        <v>37169</v>
      </c>
      <c r="D38" s="9" t="s">
        <v>27</v>
      </c>
      <c r="E38" s="9">
        <v>72</v>
      </c>
      <c r="F38" s="9">
        <v>96</v>
      </c>
      <c r="G38" s="10">
        <v>77</v>
      </c>
    </row>
    <row r="39" spans="2:7" x14ac:dyDescent="0.4">
      <c r="B39" s="7" t="s">
        <v>35</v>
      </c>
      <c r="C39" s="8">
        <v>36748</v>
      </c>
      <c r="D39" s="9" t="s">
        <v>19</v>
      </c>
      <c r="E39" s="9">
        <v>97</v>
      </c>
      <c r="F39" s="9">
        <v>68</v>
      </c>
      <c r="G39" s="10">
        <v>89</v>
      </c>
    </row>
    <row r="40" spans="2:7" x14ac:dyDescent="0.4">
      <c r="B40" s="7" t="s">
        <v>47</v>
      </c>
      <c r="C40" s="8">
        <v>37593</v>
      </c>
      <c r="D40" s="9" t="s">
        <v>27</v>
      </c>
      <c r="E40" s="9">
        <v>50</v>
      </c>
      <c r="F40" s="9">
        <v>84</v>
      </c>
      <c r="G40" s="10">
        <v>79</v>
      </c>
    </row>
    <row r="41" spans="2:7" x14ac:dyDescent="0.4">
      <c r="B41" s="7" t="s">
        <v>50</v>
      </c>
      <c r="C41" s="8">
        <v>38127</v>
      </c>
      <c r="D41" s="9" t="s">
        <v>30</v>
      </c>
      <c r="E41" s="9">
        <v>55</v>
      </c>
      <c r="F41" s="9">
        <v>68</v>
      </c>
      <c r="G41" s="10">
        <v>66</v>
      </c>
    </row>
  </sheetData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4D8-E42B-451C-B4A3-1A1711D59243}">
  <sheetPr codeName="Sheet3"/>
  <dimension ref="B2:J39"/>
  <sheetViews>
    <sheetView topLeftCell="A22" zoomScaleNormal="100" workbookViewId="0">
      <selection activeCell="J32" sqref="J32"/>
    </sheetView>
  </sheetViews>
  <sheetFormatPr defaultRowHeight="17.399999999999999" x14ac:dyDescent="0.4"/>
  <cols>
    <col min="1" max="1" width="3.59765625" customWidth="1"/>
    <col min="2" max="2" width="14.69921875" bestFit="1" customWidth="1"/>
    <col min="3" max="8" width="11.8984375" customWidth="1"/>
    <col min="9" max="9" width="5.796875" bestFit="1" customWidth="1"/>
    <col min="10" max="10" width="12.59765625" bestFit="1" customWidth="1"/>
  </cols>
  <sheetData>
    <row r="2" spans="2:10" x14ac:dyDescent="0.4">
      <c r="B2" t="s">
        <v>0</v>
      </c>
    </row>
    <row r="3" spans="2:10" x14ac:dyDescent="0.4">
      <c r="B3" s="11" t="s">
        <v>1</v>
      </c>
      <c r="C3" s="11" t="s">
        <v>2</v>
      </c>
      <c r="D3" s="11" t="s">
        <v>60</v>
      </c>
      <c r="E3" s="11" t="s">
        <v>61</v>
      </c>
      <c r="F3" s="11" t="s">
        <v>6</v>
      </c>
      <c r="G3" s="11" t="s">
        <v>7</v>
      </c>
      <c r="H3" s="11" t="s">
        <v>8</v>
      </c>
      <c r="I3" s="1" t="s">
        <v>9</v>
      </c>
      <c r="J3" s="1" t="s">
        <v>62</v>
      </c>
    </row>
    <row r="4" spans="2:10" x14ac:dyDescent="0.4">
      <c r="B4" s="2" t="s">
        <v>139</v>
      </c>
      <c r="C4" s="2" t="s">
        <v>40</v>
      </c>
      <c r="D4" s="2" t="s">
        <v>63</v>
      </c>
      <c r="E4" s="2" t="s">
        <v>64</v>
      </c>
      <c r="F4">
        <v>61</v>
      </c>
      <c r="G4">
        <v>98</v>
      </c>
      <c r="H4">
        <v>68</v>
      </c>
      <c r="I4" s="2" t="str">
        <f>HLOOKUP(SUMPRODUCT(F4:H4,{0.3,0.2,0.5}),$C$38:$G$39,2,1)</f>
        <v>C</v>
      </c>
      <c r="J4" s="2"/>
    </row>
    <row r="5" spans="2:10" x14ac:dyDescent="0.4">
      <c r="B5" s="2" t="s">
        <v>140</v>
      </c>
      <c r="C5" s="2" t="s">
        <v>41</v>
      </c>
      <c r="D5" s="2" t="s">
        <v>65</v>
      </c>
      <c r="E5" s="2" t="s">
        <v>66</v>
      </c>
      <c r="F5">
        <v>86</v>
      </c>
      <c r="G5">
        <v>66</v>
      </c>
      <c r="H5">
        <v>87</v>
      </c>
      <c r="I5" s="2" t="str">
        <f>HLOOKUP(SUMPRODUCT(F5:H5,{0.3,0.2,0.5}),$C$38:$G$39,2,1)</f>
        <v>B</v>
      </c>
      <c r="J5" s="2"/>
    </row>
    <row r="6" spans="2:10" x14ac:dyDescent="0.4">
      <c r="B6" s="2" t="s">
        <v>119</v>
      </c>
      <c r="C6" s="2" t="s">
        <v>42</v>
      </c>
      <c r="D6" s="2" t="s">
        <v>67</v>
      </c>
      <c r="E6" s="2" t="s">
        <v>68</v>
      </c>
      <c r="F6">
        <v>84</v>
      </c>
      <c r="G6">
        <v>70</v>
      </c>
      <c r="H6">
        <v>59</v>
      </c>
      <c r="I6" s="2" t="str">
        <f>HLOOKUP(SUMPRODUCT(F6:H6,{0.3,0.2,0.5}),$C$38:$G$39,2,1)</f>
        <v>D</v>
      </c>
      <c r="J6" s="2"/>
    </row>
    <row r="7" spans="2:10" x14ac:dyDescent="0.4">
      <c r="B7" s="2" t="s">
        <v>115</v>
      </c>
      <c r="C7" s="2" t="s">
        <v>24</v>
      </c>
      <c r="D7" s="2" t="s">
        <v>67</v>
      </c>
      <c r="E7" s="2" t="s">
        <v>69</v>
      </c>
      <c r="F7">
        <v>64</v>
      </c>
      <c r="G7">
        <v>59</v>
      </c>
      <c r="H7">
        <v>53</v>
      </c>
      <c r="I7" s="2" t="str">
        <f>HLOOKUP(SUMPRODUCT(F7:H7,{0.3,0.2,0.5}),$C$38:$G$39,2,1)</f>
        <v>F</v>
      </c>
      <c r="J7" s="2"/>
    </row>
    <row r="8" spans="2:10" x14ac:dyDescent="0.4">
      <c r="B8" s="2" t="s">
        <v>141</v>
      </c>
      <c r="C8" s="2" t="s">
        <v>43</v>
      </c>
      <c r="D8" s="2" t="s">
        <v>70</v>
      </c>
      <c r="E8" s="2" t="s">
        <v>71</v>
      </c>
      <c r="F8">
        <v>92</v>
      </c>
      <c r="G8">
        <v>87</v>
      </c>
      <c r="H8">
        <v>90</v>
      </c>
      <c r="I8" s="2" t="str">
        <f>HLOOKUP(SUMPRODUCT(F8:H8,{0.3,0.2,0.5}),$C$38:$G$39,2,1)</f>
        <v>A</v>
      </c>
      <c r="J8" s="2"/>
    </row>
    <row r="9" spans="2:10" x14ac:dyDescent="0.4">
      <c r="B9" s="2" t="s">
        <v>116</v>
      </c>
      <c r="C9" s="2" t="s">
        <v>51</v>
      </c>
      <c r="D9" s="2" t="s">
        <v>65</v>
      </c>
      <c r="E9" s="2" t="s">
        <v>72</v>
      </c>
      <c r="F9">
        <v>89</v>
      </c>
      <c r="G9">
        <v>90</v>
      </c>
      <c r="H9">
        <v>92</v>
      </c>
      <c r="I9" s="2" t="str">
        <f>HLOOKUP(SUMPRODUCT(F9:H9,{0.3,0.2,0.5}),$C$38:$G$39,2,1)</f>
        <v>A</v>
      </c>
      <c r="J9" s="2"/>
    </row>
    <row r="10" spans="2:10" x14ac:dyDescent="0.4">
      <c r="B10" s="2" t="s">
        <v>121</v>
      </c>
      <c r="C10" s="2" t="s">
        <v>52</v>
      </c>
      <c r="D10" s="2" t="s">
        <v>63</v>
      </c>
      <c r="E10" s="2" t="s">
        <v>73</v>
      </c>
      <c r="F10">
        <v>92</v>
      </c>
      <c r="G10">
        <v>64</v>
      </c>
      <c r="H10">
        <v>76</v>
      </c>
      <c r="I10" s="2" t="str">
        <f>HLOOKUP(SUMPRODUCT(F10:H10,{0.3,0.2,0.5}),$C$38:$G$39,2,1)</f>
        <v>C</v>
      </c>
      <c r="J10" s="2"/>
    </row>
    <row r="11" spans="2:10" x14ac:dyDescent="0.4">
      <c r="B11" s="2" t="s">
        <v>130</v>
      </c>
      <c r="C11" s="2" t="s">
        <v>18</v>
      </c>
      <c r="D11" s="2" t="s">
        <v>67</v>
      </c>
      <c r="E11" s="2" t="s">
        <v>74</v>
      </c>
      <c r="F11">
        <v>79</v>
      </c>
      <c r="G11">
        <v>94</v>
      </c>
      <c r="H11">
        <v>69</v>
      </c>
      <c r="I11" s="2" t="str">
        <f>HLOOKUP(SUMPRODUCT(F11:H11,{0.3,0.2,0.5}),$C$38:$G$39,2,1)</f>
        <v>C</v>
      </c>
      <c r="J11" s="2"/>
    </row>
    <row r="12" spans="2:10" x14ac:dyDescent="0.4">
      <c r="B12" s="2" t="s">
        <v>136</v>
      </c>
      <c r="C12" s="2" t="s">
        <v>36</v>
      </c>
      <c r="D12" s="2" t="s">
        <v>75</v>
      </c>
      <c r="E12" s="2" t="s">
        <v>76</v>
      </c>
      <c r="F12">
        <v>65</v>
      </c>
      <c r="G12">
        <v>73</v>
      </c>
      <c r="H12">
        <v>82</v>
      </c>
      <c r="I12" s="2" t="str">
        <f>HLOOKUP(SUMPRODUCT(F12:H12,{0.3,0.2,0.5}),$C$38:$G$39,2,1)</f>
        <v>C</v>
      </c>
      <c r="J12" s="2"/>
    </row>
    <row r="13" spans="2:10" x14ac:dyDescent="0.4">
      <c r="B13" s="2" t="s">
        <v>137</v>
      </c>
      <c r="C13" s="2" t="s">
        <v>37</v>
      </c>
      <c r="D13" s="2" t="s">
        <v>63</v>
      </c>
      <c r="E13" s="2" t="s">
        <v>77</v>
      </c>
      <c r="F13">
        <v>74</v>
      </c>
      <c r="G13">
        <v>92</v>
      </c>
      <c r="H13">
        <v>73</v>
      </c>
      <c r="I13" s="2" t="str">
        <f>HLOOKUP(SUMPRODUCT(F13:H13,{0.3,0.2,0.5}),$C$38:$G$39,2,1)</f>
        <v>C</v>
      </c>
      <c r="J13" s="2"/>
    </row>
    <row r="14" spans="2:10" x14ac:dyDescent="0.4">
      <c r="B14" s="2" t="s">
        <v>120</v>
      </c>
      <c r="C14" s="2" t="s">
        <v>45</v>
      </c>
      <c r="D14" s="2" t="s">
        <v>67</v>
      </c>
      <c r="E14" s="2" t="s">
        <v>78</v>
      </c>
      <c r="F14">
        <v>87</v>
      </c>
      <c r="G14">
        <v>84</v>
      </c>
      <c r="H14">
        <v>63</v>
      </c>
      <c r="I14" s="2" t="str">
        <f>HLOOKUP(SUMPRODUCT(F14:H14,{0.3,0.2,0.5}),$C$38:$G$39,2,1)</f>
        <v>C</v>
      </c>
      <c r="J14" s="2"/>
    </row>
    <row r="15" spans="2:10" x14ac:dyDescent="0.4">
      <c r="B15" s="2" t="s">
        <v>143</v>
      </c>
      <c r="C15" s="2" t="s">
        <v>47</v>
      </c>
      <c r="D15" s="2" t="s">
        <v>75</v>
      </c>
      <c r="E15" s="2" t="s">
        <v>79</v>
      </c>
      <c r="F15">
        <v>50</v>
      </c>
      <c r="G15">
        <v>84</v>
      </c>
      <c r="H15">
        <v>79</v>
      </c>
      <c r="I15" s="2" t="str">
        <f>HLOOKUP(SUMPRODUCT(F15:H15,{0.3,0.2,0.5}),$C$38:$G$39,2,1)</f>
        <v>C</v>
      </c>
      <c r="J15" s="2"/>
    </row>
    <row r="16" spans="2:10" x14ac:dyDescent="0.4">
      <c r="B16" s="2" t="s">
        <v>131</v>
      </c>
      <c r="C16" s="2" t="s">
        <v>22</v>
      </c>
      <c r="D16" s="2" t="s">
        <v>63</v>
      </c>
      <c r="E16" s="2" t="s">
        <v>80</v>
      </c>
      <c r="F16">
        <v>76</v>
      </c>
      <c r="G16">
        <v>80</v>
      </c>
      <c r="H16">
        <v>89</v>
      </c>
      <c r="I16" s="2" t="str">
        <f>HLOOKUP(SUMPRODUCT(F16:H16,{0.3,0.2,0.5}),$C$38:$G$39,2,1)</f>
        <v>B</v>
      </c>
      <c r="J16" s="2"/>
    </row>
    <row r="17" spans="2:10" x14ac:dyDescent="0.4">
      <c r="B17" s="2" t="s">
        <v>114</v>
      </c>
      <c r="C17" s="2" t="s">
        <v>54</v>
      </c>
      <c r="D17" s="2" t="s">
        <v>63</v>
      </c>
      <c r="E17" s="2" t="s">
        <v>81</v>
      </c>
      <c r="F17">
        <v>52</v>
      </c>
      <c r="G17">
        <v>56</v>
      </c>
      <c r="H17">
        <v>92</v>
      </c>
      <c r="I17" s="2" t="str">
        <f>HLOOKUP(SUMPRODUCT(F17:H17,{0.3,0.2,0.5}),$C$38:$G$39,2,1)</f>
        <v>C</v>
      </c>
      <c r="J17" s="2"/>
    </row>
    <row r="18" spans="2:10" x14ac:dyDescent="0.4">
      <c r="B18" s="2" t="s">
        <v>123</v>
      </c>
      <c r="C18" s="2" t="s">
        <v>48</v>
      </c>
      <c r="D18" s="2" t="s">
        <v>82</v>
      </c>
      <c r="E18" s="2" t="s">
        <v>83</v>
      </c>
      <c r="F18">
        <v>56</v>
      </c>
      <c r="G18">
        <v>99</v>
      </c>
      <c r="H18">
        <v>75</v>
      </c>
      <c r="I18" s="2" t="str">
        <f>HLOOKUP(SUMPRODUCT(F18:H18,{0.3,0.2,0.5}),$C$38:$G$39,2,1)</f>
        <v>C</v>
      </c>
      <c r="J18" s="2"/>
    </row>
    <row r="19" spans="2:10" x14ac:dyDescent="0.4">
      <c r="B19" s="2" t="s">
        <v>122</v>
      </c>
      <c r="C19" s="2" t="s">
        <v>49</v>
      </c>
      <c r="D19" s="2" t="s">
        <v>70</v>
      </c>
      <c r="E19" s="2" t="s">
        <v>84</v>
      </c>
      <c r="F19">
        <v>97</v>
      </c>
      <c r="G19">
        <v>98</v>
      </c>
      <c r="H19">
        <v>85</v>
      </c>
      <c r="I19" s="2" t="str">
        <f>HLOOKUP(SUMPRODUCT(F19:H19,{0.3,0.2,0.5}),$C$38:$G$39,2,1)</f>
        <v>A</v>
      </c>
      <c r="J19" s="2"/>
    </row>
    <row r="20" spans="2:10" x14ac:dyDescent="0.4">
      <c r="B20" s="2" t="s">
        <v>118</v>
      </c>
      <c r="C20" s="2" t="s">
        <v>23</v>
      </c>
      <c r="D20" s="2" t="s">
        <v>63</v>
      </c>
      <c r="E20" s="2" t="s">
        <v>85</v>
      </c>
      <c r="F20">
        <v>68</v>
      </c>
      <c r="G20">
        <v>50</v>
      </c>
      <c r="H20">
        <v>89</v>
      </c>
      <c r="I20" s="2" t="str">
        <f>HLOOKUP(SUMPRODUCT(F20:H20,{0.3,0.2,0.5}),$C$38:$G$39,2,1)</f>
        <v>C</v>
      </c>
      <c r="J20" s="2"/>
    </row>
    <row r="21" spans="2:10" x14ac:dyDescent="0.4">
      <c r="B21" s="2" t="s">
        <v>129</v>
      </c>
      <c r="C21" s="2" t="s">
        <v>14</v>
      </c>
      <c r="D21" s="2" t="s">
        <v>65</v>
      </c>
      <c r="E21" s="2" t="s">
        <v>86</v>
      </c>
      <c r="F21">
        <v>77</v>
      </c>
      <c r="G21">
        <v>89</v>
      </c>
      <c r="H21">
        <v>92</v>
      </c>
      <c r="I21" s="2" t="str">
        <f>HLOOKUP(SUMPRODUCT(F21:H21,{0.3,0.2,0.5}),$C$38:$G$39,2,1)</f>
        <v>B</v>
      </c>
      <c r="J21" s="2"/>
    </row>
    <row r="22" spans="2:10" x14ac:dyDescent="0.4">
      <c r="B22" s="2" t="s">
        <v>144</v>
      </c>
      <c r="C22" s="2" t="s">
        <v>50</v>
      </c>
      <c r="D22" s="2" t="s">
        <v>82</v>
      </c>
      <c r="E22" s="2" t="s">
        <v>87</v>
      </c>
      <c r="F22">
        <v>55</v>
      </c>
      <c r="G22">
        <v>68</v>
      </c>
      <c r="H22">
        <v>66</v>
      </c>
      <c r="I22" s="2" t="str">
        <f>HLOOKUP(SUMPRODUCT(F22:H22,{0.3,0.2,0.5}),$C$38:$G$39,2,1)</f>
        <v>D</v>
      </c>
      <c r="J22" s="2"/>
    </row>
    <row r="23" spans="2:10" x14ac:dyDescent="0.4">
      <c r="B23" s="2" t="s">
        <v>117</v>
      </c>
      <c r="C23" s="2" t="s">
        <v>38</v>
      </c>
      <c r="D23" s="2" t="s">
        <v>75</v>
      </c>
      <c r="E23" s="2" t="s">
        <v>88</v>
      </c>
      <c r="F23">
        <v>52</v>
      </c>
      <c r="G23">
        <v>78</v>
      </c>
      <c r="H23">
        <v>60</v>
      </c>
      <c r="I23" s="2" t="str">
        <f>HLOOKUP(SUMPRODUCT(F23:H23,{0.3,0.2,0.5}),$C$38:$G$39,2,1)</f>
        <v>D</v>
      </c>
      <c r="J23" s="2"/>
    </row>
    <row r="24" spans="2:10" x14ac:dyDescent="0.4">
      <c r="B24" s="2" t="s">
        <v>138</v>
      </c>
      <c r="C24" s="2" t="s">
        <v>39</v>
      </c>
      <c r="D24" s="2" t="s">
        <v>65</v>
      </c>
      <c r="E24" s="2" t="s">
        <v>89</v>
      </c>
      <c r="F24">
        <v>76</v>
      </c>
      <c r="G24">
        <v>65</v>
      </c>
      <c r="H24">
        <v>88</v>
      </c>
      <c r="I24" s="2" t="str">
        <f>HLOOKUP(SUMPRODUCT(F24:H24,{0.3,0.2,0.5}),$C$38:$G$39,2,1)</f>
        <v>C</v>
      </c>
      <c r="J24" s="2"/>
    </row>
    <row r="25" spans="2:10" x14ac:dyDescent="0.4">
      <c r="B25" s="2" t="s">
        <v>132</v>
      </c>
      <c r="C25" s="2" t="s">
        <v>26</v>
      </c>
      <c r="D25" s="2" t="s">
        <v>75</v>
      </c>
      <c r="E25" s="2" t="s">
        <v>90</v>
      </c>
      <c r="F25">
        <v>85</v>
      </c>
      <c r="G25">
        <v>97</v>
      </c>
      <c r="H25">
        <v>89</v>
      </c>
      <c r="I25" s="2" t="str">
        <f>HLOOKUP(SUMPRODUCT(F25:H25,{0.3,0.2,0.5}),$C$38:$G$39,2,1)</f>
        <v>B</v>
      </c>
      <c r="J25" s="2"/>
    </row>
    <row r="26" spans="2:10" x14ac:dyDescent="0.4">
      <c r="B26" s="2" t="s">
        <v>124</v>
      </c>
      <c r="C26" s="2" t="s">
        <v>53</v>
      </c>
      <c r="D26" s="2" t="s">
        <v>82</v>
      </c>
      <c r="E26" s="2" t="s">
        <v>91</v>
      </c>
      <c r="F26">
        <v>71</v>
      </c>
      <c r="G26">
        <v>97</v>
      </c>
      <c r="H26">
        <v>68</v>
      </c>
      <c r="I26" s="2" t="str">
        <f>HLOOKUP(SUMPRODUCT(F26:H26,{0.3,0.2,0.5}),$C$38:$G$39,2,1)</f>
        <v>C</v>
      </c>
      <c r="J26" s="2"/>
    </row>
    <row r="27" spans="2:10" x14ac:dyDescent="0.4">
      <c r="B27" s="2" t="s">
        <v>145</v>
      </c>
      <c r="C27" s="2" t="s">
        <v>55</v>
      </c>
      <c r="D27" s="2" t="s">
        <v>67</v>
      </c>
      <c r="E27" s="2" t="s">
        <v>92</v>
      </c>
      <c r="F27">
        <v>87</v>
      </c>
      <c r="G27">
        <v>94</v>
      </c>
      <c r="H27">
        <v>92</v>
      </c>
      <c r="I27" s="2" t="str">
        <f>HLOOKUP(SUMPRODUCT(F27:H27,{0.3,0.2,0.5}),$C$38:$G$39,2,1)</f>
        <v>A</v>
      </c>
      <c r="J27" s="2"/>
    </row>
    <row r="28" spans="2:10" x14ac:dyDescent="0.4">
      <c r="B28" s="2" t="s">
        <v>146</v>
      </c>
      <c r="C28" s="2" t="s">
        <v>56</v>
      </c>
      <c r="D28" s="2" t="s">
        <v>75</v>
      </c>
      <c r="E28" s="2" t="s">
        <v>93</v>
      </c>
      <c r="F28">
        <v>93</v>
      </c>
      <c r="G28">
        <v>59</v>
      </c>
      <c r="H28">
        <v>85</v>
      </c>
      <c r="I28" s="2" t="str">
        <f>HLOOKUP(SUMPRODUCT(F28:H28,{0.3,0.2,0.5}),$C$38:$G$39,2,1)</f>
        <v>B</v>
      </c>
      <c r="J28" s="2"/>
    </row>
    <row r="30" spans="2:10" x14ac:dyDescent="0.4">
      <c r="B30" t="s">
        <v>57</v>
      </c>
    </row>
    <row r="31" spans="2:10" x14ac:dyDescent="0.4">
      <c r="B31" s="14" t="s">
        <v>94</v>
      </c>
      <c r="C31" s="11" t="s">
        <v>60</v>
      </c>
      <c r="D31" s="11" t="s">
        <v>60</v>
      </c>
      <c r="E31" s="11" t="s">
        <v>60</v>
      </c>
      <c r="F31" s="11" t="s">
        <v>60</v>
      </c>
      <c r="G31" s="11" t="s">
        <v>60</v>
      </c>
      <c r="H31" s="11" t="s">
        <v>60</v>
      </c>
    </row>
    <row r="32" spans="2:10" x14ac:dyDescent="0.4">
      <c r="B32" s="14"/>
      <c r="C32" s="11" t="s">
        <v>75</v>
      </c>
      <c r="D32" s="11" t="s">
        <v>70</v>
      </c>
      <c r="E32" s="11" t="s">
        <v>65</v>
      </c>
      <c r="F32" s="11" t="s">
        <v>63</v>
      </c>
      <c r="G32" s="11" t="s">
        <v>82</v>
      </c>
      <c r="H32" s="11" t="s">
        <v>67</v>
      </c>
    </row>
    <row r="33" spans="2:8" x14ac:dyDescent="0.4">
      <c r="B33" s="1" t="s">
        <v>95</v>
      </c>
      <c r="C33" s="12" t="str">
        <f>REPT("☆",DCOUNTA($B$3:$H$28,$D$3,C31:C32))</f>
        <v>☆☆☆☆☆</v>
      </c>
      <c r="D33" s="12" t="str">
        <f t="shared" ref="D33:H33" si="0">REPT("☆",DCOUNTA($B$3:$H$28,$D$3,D31:D32))</f>
        <v>☆☆</v>
      </c>
      <c r="E33" s="12" t="str">
        <f t="shared" si="0"/>
        <v>☆☆☆☆</v>
      </c>
      <c r="F33" s="12" t="str">
        <f t="shared" si="0"/>
        <v>☆☆☆☆☆☆</v>
      </c>
      <c r="G33" s="12" t="str">
        <f t="shared" si="0"/>
        <v>☆☆☆</v>
      </c>
      <c r="H33" s="12" t="str">
        <f t="shared" si="0"/>
        <v>☆☆☆☆☆</v>
      </c>
    </row>
    <row r="34" spans="2:8" x14ac:dyDescent="0.4">
      <c r="B34" s="1" t="s">
        <v>96</v>
      </c>
      <c r="C34" s="12"/>
      <c r="D34" s="12"/>
      <c r="E34" s="12"/>
      <c r="F34" s="12"/>
      <c r="G34" s="12"/>
      <c r="H34" s="12"/>
    </row>
    <row r="35" spans="2:8" x14ac:dyDescent="0.4">
      <c r="B35" s="1" t="s">
        <v>97</v>
      </c>
      <c r="C35" s="12"/>
      <c r="D35" s="12"/>
      <c r="E35" s="12"/>
      <c r="F35" s="12"/>
      <c r="G35" s="12"/>
      <c r="H35" s="12"/>
    </row>
    <row r="37" spans="2:8" x14ac:dyDescent="0.4">
      <c r="B37" t="s">
        <v>98</v>
      </c>
    </row>
    <row r="38" spans="2:8" x14ac:dyDescent="0.4">
      <c r="B38" s="11" t="s">
        <v>99</v>
      </c>
      <c r="C38" s="11">
        <v>0</v>
      </c>
      <c r="D38" s="11">
        <v>60</v>
      </c>
      <c r="E38" s="11">
        <v>70</v>
      </c>
      <c r="F38" s="11">
        <v>80</v>
      </c>
      <c r="G38" s="11">
        <v>90</v>
      </c>
    </row>
    <row r="39" spans="2:8" x14ac:dyDescent="0.4">
      <c r="B39" s="11" t="s">
        <v>9</v>
      </c>
      <c r="C39" s="11" t="s">
        <v>25</v>
      </c>
      <c r="D39" s="11" t="s">
        <v>13</v>
      </c>
      <c r="E39" s="11" t="s">
        <v>21</v>
      </c>
      <c r="F39" s="11" t="s">
        <v>17</v>
      </c>
      <c r="G39" s="11" t="s">
        <v>44</v>
      </c>
    </row>
  </sheetData>
  <mergeCells count="1">
    <mergeCell ref="B31:B3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8F8B-D29F-40D3-8FD7-B225146622B1}">
  <sheetPr codeName="Sheet4"/>
  <dimension ref="A3:E29"/>
  <sheetViews>
    <sheetView zoomScaleNormal="100" workbookViewId="0">
      <selection activeCell="K11" sqref="K11"/>
    </sheetView>
  </sheetViews>
  <sheetFormatPr defaultRowHeight="17.399999999999999" x14ac:dyDescent="0.4"/>
  <cols>
    <col min="1" max="1" width="14.3984375" bestFit="1" customWidth="1"/>
    <col min="2" max="2" width="13.5" bestFit="1" customWidth="1"/>
    <col min="3" max="3" width="11.59765625" bestFit="1" customWidth="1"/>
    <col min="4" max="4" width="12.19921875" bestFit="1" customWidth="1"/>
    <col min="5" max="5" width="11.296875" bestFit="1" customWidth="1"/>
    <col min="6" max="6" width="12" bestFit="1" customWidth="1"/>
    <col min="7" max="7" width="12.296875" bestFit="1" customWidth="1"/>
    <col min="8" max="8" width="11.3984375" bestFit="1" customWidth="1"/>
  </cols>
  <sheetData>
    <row r="3" spans="1:5" x14ac:dyDescent="0.4">
      <c r="A3" s="15" t="s">
        <v>4</v>
      </c>
      <c r="B3" s="15" t="s">
        <v>154</v>
      </c>
      <c r="C3" t="s">
        <v>155</v>
      </c>
      <c r="D3" t="s">
        <v>156</v>
      </c>
      <c r="E3" t="s">
        <v>157</v>
      </c>
    </row>
    <row r="4" spans="1:5" x14ac:dyDescent="0.4">
      <c r="A4" t="s">
        <v>15</v>
      </c>
      <c r="C4" s="16">
        <v>82</v>
      </c>
      <c r="D4" s="16">
        <v>77.5</v>
      </c>
      <c r="E4" s="16">
        <v>89.75</v>
      </c>
    </row>
    <row r="5" spans="1:5" x14ac:dyDescent="0.4">
      <c r="B5" t="s">
        <v>149</v>
      </c>
      <c r="C5" s="16">
        <v>77</v>
      </c>
      <c r="D5" s="16">
        <v>89</v>
      </c>
      <c r="E5" s="16">
        <v>92</v>
      </c>
    </row>
    <row r="6" spans="1:5" x14ac:dyDescent="0.4">
      <c r="B6" t="s">
        <v>150</v>
      </c>
      <c r="C6" s="16">
        <v>76</v>
      </c>
      <c r="D6" s="16">
        <v>65</v>
      </c>
      <c r="E6" s="16">
        <v>88</v>
      </c>
    </row>
    <row r="7" spans="1:5" x14ac:dyDescent="0.4">
      <c r="B7" t="s">
        <v>151</v>
      </c>
      <c r="C7" s="16">
        <v>87.5</v>
      </c>
      <c r="D7" s="16">
        <v>78</v>
      </c>
      <c r="E7" s="16">
        <v>89.5</v>
      </c>
    </row>
    <row r="8" spans="1:5" x14ac:dyDescent="0.4">
      <c r="A8" t="s">
        <v>30</v>
      </c>
      <c r="C8" s="16">
        <v>67</v>
      </c>
      <c r="D8" s="16">
        <v>83</v>
      </c>
      <c r="E8" s="16">
        <v>67</v>
      </c>
    </row>
    <row r="9" spans="1:5" x14ac:dyDescent="0.4">
      <c r="B9" t="s">
        <v>152</v>
      </c>
      <c r="C9" s="16">
        <v>71</v>
      </c>
      <c r="D9" s="16">
        <v>97</v>
      </c>
      <c r="E9" s="16">
        <v>68</v>
      </c>
    </row>
    <row r="10" spans="1:5" x14ac:dyDescent="0.4">
      <c r="B10" t="s">
        <v>150</v>
      </c>
      <c r="C10" s="16">
        <v>86</v>
      </c>
      <c r="D10" s="16">
        <v>68</v>
      </c>
      <c r="E10" s="16">
        <v>59</v>
      </c>
    </row>
    <row r="11" spans="1:5" x14ac:dyDescent="0.4">
      <c r="B11" t="s">
        <v>151</v>
      </c>
      <c r="C11" s="16">
        <v>55.5</v>
      </c>
      <c r="D11" s="16">
        <v>83.5</v>
      </c>
      <c r="E11" s="16">
        <v>70.5</v>
      </c>
    </row>
    <row r="12" spans="1:5" x14ac:dyDescent="0.4">
      <c r="A12" t="s">
        <v>19</v>
      </c>
      <c r="C12" s="16">
        <v>83</v>
      </c>
      <c r="D12" s="16">
        <v>78.166666666666671</v>
      </c>
      <c r="E12" s="16">
        <v>70.833333333333329</v>
      </c>
    </row>
    <row r="13" spans="1:5" x14ac:dyDescent="0.4">
      <c r="B13" t="s">
        <v>152</v>
      </c>
      <c r="C13" s="16">
        <v>97</v>
      </c>
      <c r="D13" s="16">
        <v>68</v>
      </c>
      <c r="E13" s="16">
        <v>89</v>
      </c>
    </row>
    <row r="14" spans="1:5" x14ac:dyDescent="0.4">
      <c r="B14" t="s">
        <v>149</v>
      </c>
      <c r="C14" s="16">
        <v>87</v>
      </c>
      <c r="D14" s="16">
        <v>84</v>
      </c>
      <c r="E14" s="16">
        <v>63</v>
      </c>
    </row>
    <row r="15" spans="1:5" x14ac:dyDescent="0.4">
      <c r="B15" t="s">
        <v>153</v>
      </c>
      <c r="C15" s="16">
        <v>79</v>
      </c>
      <c r="D15" s="16">
        <v>94</v>
      </c>
      <c r="E15" s="16">
        <v>69</v>
      </c>
    </row>
    <row r="16" spans="1:5" x14ac:dyDescent="0.4">
      <c r="B16" t="s">
        <v>151</v>
      </c>
      <c r="C16" s="16">
        <v>78.333333333333329</v>
      </c>
      <c r="D16" s="16">
        <v>74.333333333333329</v>
      </c>
      <c r="E16" s="16">
        <v>68</v>
      </c>
    </row>
    <row r="17" spans="1:5" x14ac:dyDescent="0.4">
      <c r="A17" t="s">
        <v>11</v>
      </c>
      <c r="C17" s="16">
        <v>70.142857142857139</v>
      </c>
      <c r="D17" s="16">
        <v>77.142857142857139</v>
      </c>
      <c r="E17" s="16">
        <v>76.857142857142861</v>
      </c>
    </row>
    <row r="18" spans="1:5" x14ac:dyDescent="0.4">
      <c r="B18" t="s">
        <v>152</v>
      </c>
      <c r="C18" s="16">
        <v>76</v>
      </c>
      <c r="D18" s="16">
        <v>80</v>
      </c>
      <c r="E18" s="16">
        <v>89</v>
      </c>
    </row>
    <row r="19" spans="1:5" x14ac:dyDescent="0.4">
      <c r="B19" t="s">
        <v>150</v>
      </c>
      <c r="C19" s="16">
        <v>64.5</v>
      </c>
      <c r="D19" s="16">
        <v>99</v>
      </c>
      <c r="E19" s="16">
        <v>59.5</v>
      </c>
    </row>
    <row r="20" spans="1:5" x14ac:dyDescent="0.4">
      <c r="B20" t="s">
        <v>151</v>
      </c>
      <c r="C20" s="16">
        <v>71.5</v>
      </c>
      <c r="D20" s="16">
        <v>65.5</v>
      </c>
      <c r="E20" s="16">
        <v>82.5</v>
      </c>
    </row>
    <row r="21" spans="1:5" x14ac:dyDescent="0.4">
      <c r="A21" t="s">
        <v>27</v>
      </c>
      <c r="C21" s="16">
        <v>69.5</v>
      </c>
      <c r="D21" s="16">
        <v>81.166666666666671</v>
      </c>
      <c r="E21" s="16">
        <v>78.666666666666671</v>
      </c>
    </row>
    <row r="22" spans="1:5" x14ac:dyDescent="0.4">
      <c r="B22" t="s">
        <v>149</v>
      </c>
      <c r="C22" s="16">
        <v>72</v>
      </c>
      <c r="D22" s="16">
        <v>96</v>
      </c>
      <c r="E22" s="16">
        <v>77</v>
      </c>
    </row>
    <row r="23" spans="1:5" x14ac:dyDescent="0.4">
      <c r="B23" t="s">
        <v>153</v>
      </c>
      <c r="C23" s="16">
        <v>50</v>
      </c>
      <c r="D23" s="16">
        <v>84</v>
      </c>
      <c r="E23" s="16">
        <v>79</v>
      </c>
    </row>
    <row r="24" spans="1:5" x14ac:dyDescent="0.4">
      <c r="B24" t="s">
        <v>150</v>
      </c>
      <c r="C24" s="16">
        <v>75</v>
      </c>
      <c r="D24" s="16">
        <v>85</v>
      </c>
      <c r="E24" s="16">
        <v>85.5</v>
      </c>
    </row>
    <row r="25" spans="1:5" x14ac:dyDescent="0.4">
      <c r="B25" t="s">
        <v>151</v>
      </c>
      <c r="C25" s="16">
        <v>72.5</v>
      </c>
      <c r="D25" s="16">
        <v>68.5</v>
      </c>
      <c r="E25" s="16">
        <v>72.5</v>
      </c>
    </row>
    <row r="26" spans="1:5" x14ac:dyDescent="0.4">
      <c r="A26" t="s">
        <v>33</v>
      </c>
      <c r="C26" s="16">
        <v>90.333333333333329</v>
      </c>
      <c r="D26" s="16">
        <v>91</v>
      </c>
      <c r="E26" s="16">
        <v>76.333333333333329</v>
      </c>
    </row>
    <row r="27" spans="1:5" x14ac:dyDescent="0.4">
      <c r="B27" t="s">
        <v>153</v>
      </c>
      <c r="C27" s="16">
        <v>94.5</v>
      </c>
      <c r="D27" s="16">
        <v>92.5</v>
      </c>
      <c r="E27" s="16">
        <v>87.5</v>
      </c>
    </row>
    <row r="28" spans="1:5" x14ac:dyDescent="0.4">
      <c r="B28" t="s">
        <v>151</v>
      </c>
      <c r="C28" s="16">
        <v>82</v>
      </c>
      <c r="D28" s="16">
        <v>88</v>
      </c>
      <c r="E28" s="16">
        <v>54</v>
      </c>
    </row>
    <row r="29" spans="1:5" x14ac:dyDescent="0.4">
      <c r="A29" t="s">
        <v>148</v>
      </c>
      <c r="C29" s="16">
        <v>75.766666666666666</v>
      </c>
      <c r="D29" s="16">
        <v>80.36666666666666</v>
      </c>
      <c r="E29" s="16">
        <v>76.36666666666666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0563-3664-4E40-8C8F-C1F11E60EC4E}">
  <sheetPr codeName="Sheet5"/>
  <dimension ref="B2:G46"/>
  <sheetViews>
    <sheetView topLeftCell="A4" zoomScaleNormal="100" workbookViewId="0">
      <selection activeCell="D7" sqref="D7"/>
    </sheetView>
  </sheetViews>
  <sheetFormatPr defaultRowHeight="17.399999999999999" outlineLevelRow="3" x14ac:dyDescent="0.4"/>
  <cols>
    <col min="1" max="1" width="3.19921875" customWidth="1"/>
    <col min="2" max="2" width="9.59765625" customWidth="1"/>
    <col min="3" max="3" width="15" customWidth="1"/>
    <col min="4" max="4" width="14.3984375" customWidth="1"/>
  </cols>
  <sheetData>
    <row r="2" spans="2:7" x14ac:dyDescent="0.4">
      <c r="B2" t="s">
        <v>58</v>
      </c>
    </row>
    <row r="3" spans="2:7" x14ac:dyDescent="0.4">
      <c r="B3" s="4" t="s">
        <v>2</v>
      </c>
      <c r="C3" s="5" t="s">
        <v>3</v>
      </c>
      <c r="D3" s="5" t="s">
        <v>4</v>
      </c>
      <c r="E3" s="5" t="s">
        <v>6</v>
      </c>
      <c r="F3" s="5" t="s">
        <v>7</v>
      </c>
      <c r="G3" s="6" t="s">
        <v>8</v>
      </c>
    </row>
    <row r="4" spans="2:7" outlineLevel="3" x14ac:dyDescent="0.4">
      <c r="B4" s="7" t="s">
        <v>14</v>
      </c>
      <c r="C4" s="8">
        <v>37048</v>
      </c>
      <c r="D4" s="9" t="s">
        <v>15</v>
      </c>
      <c r="E4" s="9">
        <v>77</v>
      </c>
      <c r="F4" s="9">
        <v>89</v>
      </c>
      <c r="G4" s="10">
        <v>92</v>
      </c>
    </row>
    <row r="5" spans="2:7" outlineLevel="3" x14ac:dyDescent="0.4">
      <c r="B5" s="7" t="s">
        <v>39</v>
      </c>
      <c r="C5" s="8">
        <v>37872</v>
      </c>
      <c r="D5" s="9" t="s">
        <v>15</v>
      </c>
      <c r="E5" s="9">
        <v>76</v>
      </c>
      <c r="F5" s="9">
        <v>65</v>
      </c>
      <c r="G5" s="10">
        <v>88</v>
      </c>
    </row>
    <row r="6" spans="2:7" outlineLevel="3" x14ac:dyDescent="0.4">
      <c r="B6" s="7" t="s">
        <v>51</v>
      </c>
      <c r="C6" s="8">
        <v>37593</v>
      </c>
      <c r="D6" s="9" t="s">
        <v>15</v>
      </c>
      <c r="E6" s="9">
        <v>89</v>
      </c>
      <c r="F6" s="9">
        <v>90</v>
      </c>
      <c r="G6" s="10">
        <v>92</v>
      </c>
    </row>
    <row r="7" spans="2:7" outlineLevel="2" x14ac:dyDescent="0.4">
      <c r="B7" s="7"/>
      <c r="C7" s="8"/>
      <c r="D7" s="17" t="s">
        <v>165</v>
      </c>
      <c r="E7" s="9"/>
      <c r="F7" s="9">
        <f>SUBTOTAL(4,F4:F6)</f>
        <v>90</v>
      </c>
      <c r="G7" s="10"/>
    </row>
    <row r="8" spans="2:7" outlineLevel="1" x14ac:dyDescent="0.4">
      <c r="B8" s="7"/>
      <c r="C8" s="8"/>
      <c r="D8" s="17" t="s">
        <v>158</v>
      </c>
      <c r="E8" s="9"/>
      <c r="F8" s="9">
        <f>SUBTOTAL(1,F4:F6)</f>
        <v>81.333333333333329</v>
      </c>
      <c r="G8" s="10"/>
    </row>
    <row r="9" spans="2:7" outlineLevel="3" x14ac:dyDescent="0.4">
      <c r="B9" s="7" t="s">
        <v>48</v>
      </c>
      <c r="C9" s="8">
        <v>38048</v>
      </c>
      <c r="D9" s="9" t="s">
        <v>30</v>
      </c>
      <c r="E9" s="9">
        <v>56</v>
      </c>
      <c r="F9" s="9">
        <v>99</v>
      </c>
      <c r="G9" s="10">
        <v>75</v>
      </c>
    </row>
    <row r="10" spans="2:7" outlineLevel="3" x14ac:dyDescent="0.4">
      <c r="B10" s="7" t="s">
        <v>29</v>
      </c>
      <c r="C10" s="8">
        <v>37852</v>
      </c>
      <c r="D10" s="9" t="s">
        <v>30</v>
      </c>
      <c r="E10" s="9">
        <v>86</v>
      </c>
      <c r="F10" s="9">
        <v>68</v>
      </c>
      <c r="G10" s="10">
        <v>59</v>
      </c>
    </row>
    <row r="11" spans="2:7" outlineLevel="3" x14ac:dyDescent="0.4">
      <c r="B11" s="7" t="s">
        <v>50</v>
      </c>
      <c r="C11" s="8">
        <v>38127</v>
      </c>
      <c r="D11" s="9" t="s">
        <v>30</v>
      </c>
      <c r="E11" s="9">
        <v>55</v>
      </c>
      <c r="F11" s="9">
        <v>68</v>
      </c>
      <c r="G11" s="10">
        <v>66</v>
      </c>
    </row>
    <row r="12" spans="2:7" outlineLevel="3" x14ac:dyDescent="0.4">
      <c r="B12" s="7" t="s">
        <v>53</v>
      </c>
      <c r="C12" s="8">
        <v>36606</v>
      </c>
      <c r="D12" s="9" t="s">
        <v>30</v>
      </c>
      <c r="E12" s="9">
        <v>71</v>
      </c>
      <c r="F12" s="9">
        <v>97</v>
      </c>
      <c r="G12" s="10">
        <v>68</v>
      </c>
    </row>
    <row r="13" spans="2:7" outlineLevel="2" x14ac:dyDescent="0.4">
      <c r="B13" s="7"/>
      <c r="C13" s="8"/>
      <c r="D13" s="17" t="s">
        <v>166</v>
      </c>
      <c r="E13" s="9"/>
      <c r="F13" s="9">
        <f>SUBTOTAL(4,F9:F12)</f>
        <v>99</v>
      </c>
      <c r="G13" s="10"/>
    </row>
    <row r="14" spans="2:7" outlineLevel="1" x14ac:dyDescent="0.4">
      <c r="B14" s="7"/>
      <c r="C14" s="8"/>
      <c r="D14" s="17" t="s">
        <v>159</v>
      </c>
      <c r="E14" s="9"/>
      <c r="F14" s="9">
        <f>SUBTOTAL(1,F9:F12)</f>
        <v>83</v>
      </c>
      <c r="G14" s="10"/>
    </row>
    <row r="15" spans="2:7" outlineLevel="3" x14ac:dyDescent="0.4">
      <c r="B15" s="7" t="s">
        <v>45</v>
      </c>
      <c r="C15" s="8">
        <v>36954</v>
      </c>
      <c r="D15" s="9" t="s">
        <v>19</v>
      </c>
      <c r="E15" s="9">
        <v>87</v>
      </c>
      <c r="F15" s="9">
        <v>84</v>
      </c>
      <c r="G15" s="10">
        <v>63</v>
      </c>
    </row>
    <row r="16" spans="2:7" outlineLevel="3" x14ac:dyDescent="0.4">
      <c r="B16" s="7" t="s">
        <v>18</v>
      </c>
      <c r="C16" s="8">
        <v>37444</v>
      </c>
      <c r="D16" s="9" t="s">
        <v>19</v>
      </c>
      <c r="E16" s="9">
        <v>79</v>
      </c>
      <c r="F16" s="9">
        <v>94</v>
      </c>
      <c r="G16" s="10">
        <v>69</v>
      </c>
    </row>
    <row r="17" spans="2:7" outlineLevel="3" x14ac:dyDescent="0.4">
      <c r="B17" s="7" t="s">
        <v>42</v>
      </c>
      <c r="C17" s="8">
        <v>38039</v>
      </c>
      <c r="D17" s="9" t="s">
        <v>19</v>
      </c>
      <c r="E17" s="9">
        <v>84</v>
      </c>
      <c r="F17" s="9">
        <v>70</v>
      </c>
      <c r="G17" s="10">
        <v>59</v>
      </c>
    </row>
    <row r="18" spans="2:7" outlineLevel="3" x14ac:dyDescent="0.4">
      <c r="B18" s="7" t="s">
        <v>24</v>
      </c>
      <c r="C18" s="8">
        <v>38122</v>
      </c>
      <c r="D18" s="9" t="s">
        <v>19</v>
      </c>
      <c r="E18" s="9">
        <v>64</v>
      </c>
      <c r="F18" s="9">
        <v>59</v>
      </c>
      <c r="G18" s="10">
        <v>53</v>
      </c>
    </row>
    <row r="19" spans="2:7" outlineLevel="3" x14ac:dyDescent="0.4">
      <c r="B19" s="7" t="s">
        <v>35</v>
      </c>
      <c r="C19" s="8">
        <v>36748</v>
      </c>
      <c r="D19" s="9" t="s">
        <v>19</v>
      </c>
      <c r="E19" s="9">
        <v>97</v>
      </c>
      <c r="F19" s="9">
        <v>68</v>
      </c>
      <c r="G19" s="10">
        <v>89</v>
      </c>
    </row>
    <row r="20" spans="2:7" outlineLevel="3" x14ac:dyDescent="0.4">
      <c r="B20" s="7" t="s">
        <v>55</v>
      </c>
      <c r="C20" s="8">
        <v>38136</v>
      </c>
      <c r="D20" s="9" t="s">
        <v>19</v>
      </c>
      <c r="E20" s="9">
        <v>87</v>
      </c>
      <c r="F20" s="9">
        <v>94</v>
      </c>
      <c r="G20" s="10">
        <v>92</v>
      </c>
    </row>
    <row r="21" spans="2:7" outlineLevel="2" x14ac:dyDescent="0.4">
      <c r="B21" s="7"/>
      <c r="C21" s="8"/>
      <c r="D21" s="17" t="s">
        <v>167</v>
      </c>
      <c r="E21" s="9"/>
      <c r="F21" s="9">
        <f>SUBTOTAL(4,F15:F20)</f>
        <v>94</v>
      </c>
      <c r="G21" s="10"/>
    </row>
    <row r="22" spans="2:7" outlineLevel="1" x14ac:dyDescent="0.4">
      <c r="B22" s="7"/>
      <c r="C22" s="8"/>
      <c r="D22" s="17" t="s">
        <v>160</v>
      </c>
      <c r="E22" s="9"/>
      <c r="F22" s="9">
        <f>SUBTOTAL(1,F15:F20)</f>
        <v>78.166666666666671</v>
      </c>
      <c r="G22" s="10"/>
    </row>
    <row r="23" spans="2:7" outlineLevel="3" x14ac:dyDescent="0.4">
      <c r="B23" s="7" t="s">
        <v>10</v>
      </c>
      <c r="C23" s="8">
        <v>37801</v>
      </c>
      <c r="D23" s="9" t="s">
        <v>11</v>
      </c>
      <c r="E23" s="9">
        <v>68</v>
      </c>
      <c r="F23" s="9">
        <v>100</v>
      </c>
      <c r="G23" s="10">
        <v>51</v>
      </c>
    </row>
    <row r="24" spans="2:7" outlineLevel="3" x14ac:dyDescent="0.4">
      <c r="B24" s="7" t="s">
        <v>37</v>
      </c>
      <c r="C24" s="8">
        <v>38275</v>
      </c>
      <c r="D24" s="9" t="s">
        <v>11</v>
      </c>
      <c r="E24" s="9">
        <v>74</v>
      </c>
      <c r="F24" s="9">
        <v>92</v>
      </c>
      <c r="G24" s="10">
        <v>73</v>
      </c>
    </row>
    <row r="25" spans="2:7" outlineLevel="3" x14ac:dyDescent="0.4">
      <c r="B25" s="7" t="s">
        <v>40</v>
      </c>
      <c r="C25" s="8">
        <v>37671</v>
      </c>
      <c r="D25" s="9" t="s">
        <v>11</v>
      </c>
      <c r="E25" s="9">
        <v>61</v>
      </c>
      <c r="F25" s="9">
        <v>98</v>
      </c>
      <c r="G25" s="10">
        <v>68</v>
      </c>
    </row>
    <row r="26" spans="2:7" outlineLevel="3" x14ac:dyDescent="0.4">
      <c r="B26" s="7" t="s">
        <v>23</v>
      </c>
      <c r="C26" s="8">
        <v>38106</v>
      </c>
      <c r="D26" s="9" t="s">
        <v>11</v>
      </c>
      <c r="E26" s="9">
        <v>68</v>
      </c>
      <c r="F26" s="9">
        <v>50</v>
      </c>
      <c r="G26" s="10">
        <v>89</v>
      </c>
    </row>
    <row r="27" spans="2:7" outlineLevel="3" x14ac:dyDescent="0.4">
      <c r="B27" s="7" t="s">
        <v>52</v>
      </c>
      <c r="C27" s="8">
        <v>38321</v>
      </c>
      <c r="D27" s="9" t="s">
        <v>11</v>
      </c>
      <c r="E27" s="9">
        <v>92</v>
      </c>
      <c r="F27" s="9">
        <v>64</v>
      </c>
      <c r="G27" s="10">
        <v>76</v>
      </c>
    </row>
    <row r="28" spans="2:7" outlineLevel="3" x14ac:dyDescent="0.4">
      <c r="B28" s="7" t="s">
        <v>40</v>
      </c>
      <c r="C28" s="8">
        <v>37671</v>
      </c>
      <c r="D28" s="9" t="s">
        <v>11</v>
      </c>
      <c r="E28" s="9">
        <v>61</v>
      </c>
      <c r="F28" s="9">
        <v>98</v>
      </c>
      <c r="G28" s="10">
        <v>68</v>
      </c>
    </row>
    <row r="29" spans="2:7" outlineLevel="3" x14ac:dyDescent="0.4">
      <c r="B29" s="7" t="s">
        <v>22</v>
      </c>
      <c r="C29" s="8">
        <v>36566</v>
      </c>
      <c r="D29" s="9" t="s">
        <v>11</v>
      </c>
      <c r="E29" s="9">
        <v>76</v>
      </c>
      <c r="F29" s="9">
        <v>80</v>
      </c>
      <c r="G29" s="10">
        <v>89</v>
      </c>
    </row>
    <row r="30" spans="2:7" outlineLevel="3" x14ac:dyDescent="0.4">
      <c r="B30" s="7" t="s">
        <v>54</v>
      </c>
      <c r="C30" s="8">
        <v>38176</v>
      </c>
      <c r="D30" s="9" t="s">
        <v>11</v>
      </c>
      <c r="E30" s="9">
        <v>52</v>
      </c>
      <c r="F30" s="9">
        <v>56</v>
      </c>
      <c r="G30" s="10">
        <v>92</v>
      </c>
    </row>
    <row r="31" spans="2:7" outlineLevel="2" x14ac:dyDescent="0.4">
      <c r="B31" s="7"/>
      <c r="C31" s="8"/>
      <c r="D31" s="17" t="s">
        <v>168</v>
      </c>
      <c r="E31" s="9"/>
      <c r="F31" s="9">
        <f>SUBTOTAL(4,F23:F30)</f>
        <v>100</v>
      </c>
      <c r="G31" s="10"/>
    </row>
    <row r="32" spans="2:7" outlineLevel="1" x14ac:dyDescent="0.4">
      <c r="B32" s="7"/>
      <c r="C32" s="8"/>
      <c r="D32" s="17" t="s">
        <v>161</v>
      </c>
      <c r="E32" s="9"/>
      <c r="F32" s="9">
        <f>SUBTOTAL(1,F23:F30)</f>
        <v>79.75</v>
      </c>
      <c r="G32" s="10"/>
    </row>
    <row r="33" spans="2:7" outlineLevel="3" x14ac:dyDescent="0.4">
      <c r="B33" s="7" t="s">
        <v>46</v>
      </c>
      <c r="C33" s="8">
        <v>37169</v>
      </c>
      <c r="D33" s="9" t="s">
        <v>27</v>
      </c>
      <c r="E33" s="9">
        <v>72</v>
      </c>
      <c r="F33" s="9">
        <v>96</v>
      </c>
      <c r="G33" s="10">
        <v>77</v>
      </c>
    </row>
    <row r="34" spans="2:7" outlineLevel="3" x14ac:dyDescent="0.4">
      <c r="B34" s="7" t="s">
        <v>47</v>
      </c>
      <c r="C34" s="8">
        <v>37593</v>
      </c>
      <c r="D34" s="9" t="s">
        <v>27</v>
      </c>
      <c r="E34" s="9">
        <v>50</v>
      </c>
      <c r="F34" s="9">
        <v>84</v>
      </c>
      <c r="G34" s="10">
        <v>79</v>
      </c>
    </row>
    <row r="35" spans="2:7" outlineLevel="3" x14ac:dyDescent="0.4">
      <c r="B35" s="7" t="s">
        <v>36</v>
      </c>
      <c r="C35" s="8">
        <v>37759</v>
      </c>
      <c r="D35" s="9" t="s">
        <v>27</v>
      </c>
      <c r="E35" s="9">
        <v>65</v>
      </c>
      <c r="F35" s="9">
        <v>73</v>
      </c>
      <c r="G35" s="10">
        <v>82</v>
      </c>
    </row>
    <row r="36" spans="2:7" outlineLevel="3" x14ac:dyDescent="0.4">
      <c r="B36" s="7" t="s">
        <v>38</v>
      </c>
      <c r="C36" s="8">
        <v>38108</v>
      </c>
      <c r="D36" s="9" t="s">
        <v>27</v>
      </c>
      <c r="E36" s="9">
        <v>52</v>
      </c>
      <c r="F36" s="9">
        <v>78</v>
      </c>
      <c r="G36" s="10">
        <v>60</v>
      </c>
    </row>
    <row r="37" spans="2:7" outlineLevel="3" x14ac:dyDescent="0.4">
      <c r="B37" s="7" t="s">
        <v>26</v>
      </c>
      <c r="C37" s="8">
        <v>37759</v>
      </c>
      <c r="D37" s="9" t="s">
        <v>27</v>
      </c>
      <c r="E37" s="9">
        <v>85</v>
      </c>
      <c r="F37" s="9">
        <v>97</v>
      </c>
      <c r="G37" s="10">
        <v>89</v>
      </c>
    </row>
    <row r="38" spans="2:7" outlineLevel="2" x14ac:dyDescent="0.4">
      <c r="B38" s="7"/>
      <c r="C38" s="8"/>
      <c r="D38" s="17" t="s">
        <v>169</v>
      </c>
      <c r="E38" s="9"/>
      <c r="F38" s="9">
        <f>SUBTOTAL(4,F33:F37)</f>
        <v>97</v>
      </c>
      <c r="G38" s="10"/>
    </row>
    <row r="39" spans="2:7" outlineLevel="1" x14ac:dyDescent="0.4">
      <c r="B39" s="7"/>
      <c r="C39" s="8"/>
      <c r="D39" s="17" t="s">
        <v>162</v>
      </c>
      <c r="E39" s="9"/>
      <c r="F39" s="9">
        <f>SUBTOTAL(1,F33:F37)</f>
        <v>85.6</v>
      </c>
      <c r="G39" s="10"/>
    </row>
    <row r="40" spans="2:7" outlineLevel="3" x14ac:dyDescent="0.4">
      <c r="B40" s="7" t="s">
        <v>43</v>
      </c>
      <c r="C40" s="8">
        <v>37368</v>
      </c>
      <c r="D40" s="9" t="s">
        <v>33</v>
      </c>
      <c r="E40" s="9">
        <v>92</v>
      </c>
      <c r="F40" s="9">
        <v>87</v>
      </c>
      <c r="G40" s="10">
        <v>90</v>
      </c>
    </row>
    <row r="41" spans="2:7" outlineLevel="3" x14ac:dyDescent="0.4">
      <c r="B41" s="7" t="s">
        <v>49</v>
      </c>
      <c r="C41" s="8">
        <v>37290</v>
      </c>
      <c r="D41" s="9" t="s">
        <v>33</v>
      </c>
      <c r="E41" s="9">
        <v>97</v>
      </c>
      <c r="F41" s="9">
        <v>98</v>
      </c>
      <c r="G41" s="10">
        <v>85</v>
      </c>
    </row>
    <row r="42" spans="2:7" outlineLevel="3" x14ac:dyDescent="0.4">
      <c r="B42" s="7" t="s">
        <v>32</v>
      </c>
      <c r="C42" s="8">
        <v>38326</v>
      </c>
      <c r="D42" s="9" t="s">
        <v>33</v>
      </c>
      <c r="E42" s="9">
        <v>82</v>
      </c>
      <c r="F42" s="9">
        <v>88</v>
      </c>
      <c r="G42" s="10">
        <v>54</v>
      </c>
    </row>
    <row r="43" spans="2:7" outlineLevel="2" x14ac:dyDescent="0.4">
      <c r="B43" s="18"/>
      <c r="C43" s="19"/>
      <c r="D43" s="20" t="s">
        <v>170</v>
      </c>
      <c r="E43" s="18"/>
      <c r="F43" s="18">
        <f>SUBTOTAL(4,F40:F42)</f>
        <v>98</v>
      </c>
      <c r="G43" s="18"/>
    </row>
    <row r="44" spans="2:7" outlineLevel="1" x14ac:dyDescent="0.4">
      <c r="B44" s="18"/>
      <c r="C44" s="19"/>
      <c r="D44" s="20" t="s">
        <v>163</v>
      </c>
      <c r="E44" s="18"/>
      <c r="F44" s="18">
        <f>SUBTOTAL(1,F40:F42)</f>
        <v>91</v>
      </c>
      <c r="G44" s="18"/>
    </row>
    <row r="45" spans="2:7" x14ac:dyDescent="0.4">
      <c r="B45" s="18"/>
      <c r="C45" s="19"/>
      <c r="D45" s="20" t="s">
        <v>171</v>
      </c>
      <c r="E45" s="18"/>
      <c r="F45" s="18">
        <f>SUBTOTAL(4,F4:F42)</f>
        <v>100</v>
      </c>
      <c r="G45" s="18"/>
    </row>
    <row r="46" spans="2:7" x14ac:dyDescent="0.4">
      <c r="B46" s="18"/>
      <c r="C46" s="19"/>
      <c r="D46" s="20" t="s">
        <v>164</v>
      </c>
      <c r="E46" s="18"/>
      <c r="F46" s="18">
        <f>SUBTOTAL(1,F4:F42)</f>
        <v>82.206896551724142</v>
      </c>
      <c r="G46" s="18"/>
    </row>
  </sheetData>
  <sortState xmlns:xlrd2="http://schemas.microsoft.com/office/spreadsheetml/2017/richdata2" ref="B4:G42">
    <sortCondition ref="D4:D42"/>
  </sortState>
  <phoneticPr fontId="3" type="noConversion"/>
  <dataValidations count="1">
    <dataValidation type="list" errorStyle="information" imeMode="halfHangul" allowBlank="1" showInputMessage="1" showErrorMessage="1" errorTitle="코드 오류" error="학과명 목록의 내용을 입력해야 합니다." promptTitle="입력방법" prompt="목록에서 학과명을 선택하거나 직접 입력하세요." sqref="D33:D37 D4:D6 D9:D12 D15:D20 D23:D30 D40:D42" xr:uid="{E4D09633-1F00-4239-92B2-38836BF19FA8}">
      <formula1>"국어국문과, 디자인과, 미술학과, 영문학과, 전산학과, 컴퓨터공학과"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46B8-9501-49F9-B665-8947135218AA}">
  <sheetPr codeName="Sheet6"/>
  <dimension ref="B3:G14"/>
  <sheetViews>
    <sheetView topLeftCell="A13" zoomScaleNormal="100" workbookViewId="0">
      <selection activeCell="O32" sqref="O32"/>
    </sheetView>
  </sheetViews>
  <sheetFormatPr defaultRowHeight="17.399999999999999" x14ac:dyDescent="0.4"/>
  <cols>
    <col min="1" max="1" width="4.59765625" customWidth="1"/>
    <col min="4" max="4" width="13" bestFit="1" customWidth="1"/>
  </cols>
  <sheetData>
    <row r="3" spans="2:7" x14ac:dyDescent="0.4">
      <c r="B3" s="11" t="s">
        <v>1</v>
      </c>
      <c r="C3" s="11" t="s">
        <v>2</v>
      </c>
      <c r="D3" s="11" t="s">
        <v>60</v>
      </c>
      <c r="E3" s="11" t="s">
        <v>6</v>
      </c>
      <c r="F3" s="11" t="s">
        <v>7</v>
      </c>
      <c r="G3" s="11" t="s">
        <v>8</v>
      </c>
    </row>
    <row r="4" spans="2:7" x14ac:dyDescent="0.4">
      <c r="B4" s="2" t="s">
        <v>114</v>
      </c>
      <c r="C4" s="2" t="s">
        <v>54</v>
      </c>
      <c r="D4" t="s">
        <v>11</v>
      </c>
      <c r="E4">
        <v>52</v>
      </c>
      <c r="F4">
        <v>56</v>
      </c>
      <c r="G4">
        <v>92</v>
      </c>
    </row>
    <row r="5" spans="2:7" x14ac:dyDescent="0.4">
      <c r="B5" s="2" t="s">
        <v>115</v>
      </c>
      <c r="C5" s="2" t="s">
        <v>24</v>
      </c>
      <c r="D5" t="s">
        <v>19</v>
      </c>
      <c r="E5">
        <v>64</v>
      </c>
      <c r="F5">
        <v>59</v>
      </c>
      <c r="G5">
        <v>53</v>
      </c>
    </row>
    <row r="6" spans="2:7" x14ac:dyDescent="0.4">
      <c r="B6" s="2" t="s">
        <v>116</v>
      </c>
      <c r="C6" s="2" t="s">
        <v>51</v>
      </c>
      <c r="D6" t="s">
        <v>15</v>
      </c>
      <c r="E6">
        <v>89</v>
      </c>
      <c r="F6">
        <v>90</v>
      </c>
      <c r="G6">
        <v>92</v>
      </c>
    </row>
    <row r="7" spans="2:7" x14ac:dyDescent="0.4">
      <c r="B7" s="2" t="s">
        <v>117</v>
      </c>
      <c r="C7" s="2" t="s">
        <v>38</v>
      </c>
      <c r="D7" t="s">
        <v>27</v>
      </c>
      <c r="E7">
        <v>52</v>
      </c>
      <c r="F7">
        <v>78</v>
      </c>
      <c r="G7">
        <v>60</v>
      </c>
    </row>
    <row r="8" spans="2:7" x14ac:dyDescent="0.4">
      <c r="B8" s="2" t="s">
        <v>118</v>
      </c>
      <c r="C8" s="2" t="s">
        <v>23</v>
      </c>
      <c r="D8" t="s">
        <v>11</v>
      </c>
      <c r="E8">
        <v>68</v>
      </c>
      <c r="F8">
        <v>50</v>
      </c>
      <c r="G8">
        <v>89</v>
      </c>
    </row>
    <row r="9" spans="2:7" x14ac:dyDescent="0.4">
      <c r="B9" s="2" t="s">
        <v>119</v>
      </c>
      <c r="C9" s="2" t="s">
        <v>42</v>
      </c>
      <c r="D9" t="s">
        <v>19</v>
      </c>
      <c r="E9">
        <v>84</v>
      </c>
      <c r="F9">
        <v>70</v>
      </c>
      <c r="G9">
        <v>59</v>
      </c>
    </row>
    <row r="10" spans="2:7" x14ac:dyDescent="0.4">
      <c r="B10" s="2" t="s">
        <v>120</v>
      </c>
      <c r="C10" s="2" t="s">
        <v>45</v>
      </c>
      <c r="D10" t="s">
        <v>19</v>
      </c>
      <c r="E10">
        <v>87</v>
      </c>
      <c r="F10">
        <v>84</v>
      </c>
      <c r="G10">
        <v>63</v>
      </c>
    </row>
    <row r="11" spans="2:7" x14ac:dyDescent="0.4">
      <c r="B11" s="2" t="s">
        <v>121</v>
      </c>
      <c r="C11" s="2" t="s">
        <v>52</v>
      </c>
      <c r="D11" t="s">
        <v>11</v>
      </c>
      <c r="E11">
        <v>92</v>
      </c>
      <c r="F11">
        <v>64</v>
      </c>
      <c r="G11">
        <v>76</v>
      </c>
    </row>
    <row r="12" spans="2:7" x14ac:dyDescent="0.4">
      <c r="B12" s="2" t="s">
        <v>122</v>
      </c>
      <c r="C12" s="2" t="s">
        <v>49</v>
      </c>
      <c r="D12" t="s">
        <v>33</v>
      </c>
      <c r="E12">
        <v>97</v>
      </c>
      <c r="F12">
        <v>98</v>
      </c>
      <c r="G12">
        <v>85</v>
      </c>
    </row>
    <row r="13" spans="2:7" x14ac:dyDescent="0.4">
      <c r="B13" s="2" t="s">
        <v>123</v>
      </c>
      <c r="C13" s="2" t="s">
        <v>48</v>
      </c>
      <c r="D13" t="s">
        <v>30</v>
      </c>
      <c r="E13">
        <v>56</v>
      </c>
      <c r="F13">
        <v>99</v>
      </c>
      <c r="G13">
        <v>75</v>
      </c>
    </row>
    <row r="14" spans="2:7" x14ac:dyDescent="0.4">
      <c r="B14" s="2" t="s">
        <v>124</v>
      </c>
      <c r="C14" s="2" t="s">
        <v>53</v>
      </c>
      <c r="D14" t="s">
        <v>30</v>
      </c>
      <c r="E14">
        <v>71</v>
      </c>
      <c r="F14">
        <v>90</v>
      </c>
      <c r="G14">
        <v>68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061D-82E7-4E3C-A9A7-979346B18F8C}">
  <sheetPr codeName="Sheet7"/>
  <dimension ref="B5:M23"/>
  <sheetViews>
    <sheetView zoomScaleNormal="100" workbookViewId="0">
      <selection activeCell="L2" sqref="L2"/>
    </sheetView>
  </sheetViews>
  <sheetFormatPr defaultRowHeight="17.399999999999999" x14ac:dyDescent="0.4"/>
  <cols>
    <col min="1" max="1" width="4.09765625" customWidth="1"/>
    <col min="2" max="2" width="8.09765625" customWidth="1"/>
    <col min="3" max="13" width="7.5" customWidth="1"/>
  </cols>
  <sheetData>
    <row r="5" spans="2:13" x14ac:dyDescent="0.4">
      <c r="B5" s="11" t="s">
        <v>2</v>
      </c>
      <c r="C5" s="11" t="s">
        <v>109</v>
      </c>
      <c r="D5" s="11" t="s">
        <v>100</v>
      </c>
      <c r="E5" s="11" t="s">
        <v>101</v>
      </c>
      <c r="F5" s="11" t="s">
        <v>102</v>
      </c>
      <c r="G5" s="11" t="s">
        <v>103</v>
      </c>
      <c r="H5" s="11" t="s">
        <v>104</v>
      </c>
      <c r="I5" s="11" t="s">
        <v>105</v>
      </c>
      <c r="J5" s="11" t="s">
        <v>106</v>
      </c>
      <c r="K5" s="11" t="s">
        <v>107</v>
      </c>
      <c r="L5" s="11" t="s">
        <v>108</v>
      </c>
      <c r="M5" s="11" t="s">
        <v>110</v>
      </c>
    </row>
    <row r="6" spans="2:13" x14ac:dyDescent="0.4">
      <c r="B6" s="11" t="s">
        <v>10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0</v>
      </c>
      <c r="M6" s="13">
        <f t="shared" ref="M6:M23" si="0">SUM(C6:L6)*10</f>
        <v>90</v>
      </c>
    </row>
    <row r="7" spans="2:13" x14ac:dyDescent="0.4">
      <c r="B7" s="11" t="s">
        <v>43</v>
      </c>
      <c r="C7" s="21">
        <v>1</v>
      </c>
      <c r="D7" s="21">
        <v>1</v>
      </c>
      <c r="E7" s="21">
        <v>0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  <c r="L7" s="21">
        <v>1</v>
      </c>
      <c r="M7" s="13">
        <f t="shared" si="0"/>
        <v>90</v>
      </c>
    </row>
    <row r="8" spans="2:13" x14ac:dyDescent="0.4">
      <c r="B8" s="11" t="s">
        <v>45</v>
      </c>
      <c r="C8" s="21">
        <v>0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0</v>
      </c>
      <c r="L8" s="21">
        <v>1</v>
      </c>
      <c r="M8" s="13">
        <f t="shared" si="0"/>
        <v>80</v>
      </c>
    </row>
    <row r="9" spans="2:13" x14ac:dyDescent="0.4">
      <c r="B9" s="11" t="s">
        <v>46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13">
        <f t="shared" si="0"/>
        <v>100</v>
      </c>
    </row>
    <row r="10" spans="2:13" x14ac:dyDescent="0.4">
      <c r="B10" s="11" t="s">
        <v>47</v>
      </c>
      <c r="C10" s="21">
        <v>0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13">
        <f t="shared" si="0"/>
        <v>90</v>
      </c>
    </row>
    <row r="11" spans="2:13" x14ac:dyDescent="0.4">
      <c r="B11" s="11" t="s">
        <v>48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0</v>
      </c>
      <c r="J11" s="21">
        <v>0</v>
      </c>
      <c r="K11" s="21">
        <v>1</v>
      </c>
      <c r="L11" s="21">
        <v>1</v>
      </c>
      <c r="M11" s="13">
        <f t="shared" si="0"/>
        <v>80</v>
      </c>
    </row>
    <row r="12" spans="2:13" x14ac:dyDescent="0.4">
      <c r="B12" s="11" t="s">
        <v>14</v>
      </c>
      <c r="C12" s="21">
        <v>0</v>
      </c>
      <c r="D12" s="21">
        <v>1</v>
      </c>
      <c r="E12" s="21">
        <v>1</v>
      </c>
      <c r="F12" s="21">
        <v>1</v>
      </c>
      <c r="G12" s="21">
        <v>0</v>
      </c>
      <c r="H12" s="21">
        <v>1</v>
      </c>
      <c r="I12" s="21">
        <v>1</v>
      </c>
      <c r="J12" s="21">
        <v>1</v>
      </c>
      <c r="K12" s="21">
        <v>0</v>
      </c>
      <c r="L12" s="21">
        <v>1</v>
      </c>
      <c r="M12" s="13">
        <f t="shared" si="0"/>
        <v>70</v>
      </c>
    </row>
    <row r="13" spans="2:13" x14ac:dyDescent="0.4">
      <c r="B13" s="11" t="s">
        <v>18</v>
      </c>
      <c r="C13" s="21">
        <v>1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  <c r="L13" s="21">
        <v>0</v>
      </c>
      <c r="M13" s="13">
        <f t="shared" si="0"/>
        <v>90</v>
      </c>
    </row>
    <row r="14" spans="2:13" x14ac:dyDescent="0.4">
      <c r="B14" s="11" t="s">
        <v>36</v>
      </c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  <c r="L14" s="21">
        <v>1</v>
      </c>
      <c r="M14" s="13">
        <f t="shared" si="0"/>
        <v>100</v>
      </c>
    </row>
    <row r="15" spans="2:13" x14ac:dyDescent="0.4">
      <c r="B15" s="11" t="s">
        <v>37</v>
      </c>
      <c r="C15" s="21">
        <v>1</v>
      </c>
      <c r="D15" s="21">
        <v>1</v>
      </c>
      <c r="E15" s="21">
        <v>1</v>
      </c>
      <c r="F15" s="21">
        <v>0</v>
      </c>
      <c r="G15" s="21">
        <v>1</v>
      </c>
      <c r="H15" s="21">
        <v>0</v>
      </c>
      <c r="I15" s="21">
        <v>0</v>
      </c>
      <c r="J15" s="21">
        <v>0</v>
      </c>
      <c r="K15" s="21">
        <v>1</v>
      </c>
      <c r="L15" s="21">
        <v>1</v>
      </c>
      <c r="M15" s="13">
        <f t="shared" si="0"/>
        <v>60</v>
      </c>
    </row>
    <row r="16" spans="2:13" x14ac:dyDescent="0.4">
      <c r="B16" s="11" t="s">
        <v>38</v>
      </c>
      <c r="C16" s="21">
        <v>1</v>
      </c>
      <c r="D16" s="21">
        <v>1</v>
      </c>
      <c r="E16" s="21">
        <v>1</v>
      </c>
      <c r="F16" s="21">
        <v>1</v>
      </c>
      <c r="G16" s="21">
        <v>1</v>
      </c>
      <c r="H16" s="21">
        <v>1</v>
      </c>
      <c r="I16" s="21">
        <v>1</v>
      </c>
      <c r="J16" s="21">
        <v>1</v>
      </c>
      <c r="K16" s="21">
        <v>1</v>
      </c>
      <c r="L16" s="21">
        <v>1</v>
      </c>
      <c r="M16" s="13">
        <f t="shared" si="0"/>
        <v>100</v>
      </c>
    </row>
    <row r="17" spans="2:13" x14ac:dyDescent="0.4">
      <c r="B17" s="11" t="s">
        <v>39</v>
      </c>
      <c r="C17" s="21">
        <v>1</v>
      </c>
      <c r="D17" s="21">
        <v>1</v>
      </c>
      <c r="E17" s="21">
        <v>1</v>
      </c>
      <c r="F17" s="21">
        <v>1</v>
      </c>
      <c r="G17" s="21">
        <v>1</v>
      </c>
      <c r="H17" s="21">
        <v>0</v>
      </c>
      <c r="I17" s="21">
        <v>1</v>
      </c>
      <c r="J17" s="21">
        <v>1</v>
      </c>
      <c r="K17" s="21">
        <v>0</v>
      </c>
      <c r="L17" s="21">
        <v>0</v>
      </c>
      <c r="M17" s="13">
        <f t="shared" si="0"/>
        <v>70</v>
      </c>
    </row>
    <row r="18" spans="2:13" x14ac:dyDescent="0.4">
      <c r="B18" s="11" t="s">
        <v>40</v>
      </c>
      <c r="C18" s="21">
        <v>1</v>
      </c>
      <c r="D18" s="21">
        <v>1</v>
      </c>
      <c r="E18" s="21">
        <v>1</v>
      </c>
      <c r="F18" s="21">
        <v>1</v>
      </c>
      <c r="G18" s="21">
        <v>1</v>
      </c>
      <c r="H18" s="21">
        <v>1</v>
      </c>
      <c r="I18" s="21">
        <v>1</v>
      </c>
      <c r="J18" s="21">
        <v>1</v>
      </c>
      <c r="K18" s="21">
        <v>1</v>
      </c>
      <c r="L18" s="21">
        <v>0</v>
      </c>
      <c r="M18" s="13">
        <f t="shared" si="0"/>
        <v>90</v>
      </c>
    </row>
    <row r="19" spans="2:13" x14ac:dyDescent="0.4">
      <c r="B19" s="11" t="s">
        <v>41</v>
      </c>
      <c r="C19" s="21">
        <v>1</v>
      </c>
      <c r="D19" s="21">
        <v>1</v>
      </c>
      <c r="E19" s="21">
        <v>1</v>
      </c>
      <c r="F19" s="21">
        <v>1</v>
      </c>
      <c r="G19" s="21">
        <v>1</v>
      </c>
      <c r="H19" s="21">
        <v>1</v>
      </c>
      <c r="I19" s="21">
        <v>1</v>
      </c>
      <c r="J19" s="21">
        <v>1</v>
      </c>
      <c r="K19" s="21">
        <v>1</v>
      </c>
      <c r="L19" s="21">
        <v>1</v>
      </c>
      <c r="M19" s="13">
        <f t="shared" si="0"/>
        <v>100</v>
      </c>
    </row>
    <row r="20" spans="2:13" x14ac:dyDescent="0.4">
      <c r="B20" s="11" t="s">
        <v>42</v>
      </c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  <c r="L20" s="21">
        <v>1</v>
      </c>
      <c r="M20" s="13">
        <f t="shared" si="0"/>
        <v>100</v>
      </c>
    </row>
    <row r="21" spans="2:13" x14ac:dyDescent="0.4">
      <c r="B21" s="11" t="s">
        <v>49</v>
      </c>
      <c r="C21" s="21">
        <v>1</v>
      </c>
      <c r="D21" s="21">
        <v>1</v>
      </c>
      <c r="E21" s="21">
        <v>1</v>
      </c>
      <c r="F21" s="21">
        <v>1</v>
      </c>
      <c r="G21" s="21">
        <v>1</v>
      </c>
      <c r="H21" s="21"/>
      <c r="I21" s="21">
        <v>1</v>
      </c>
      <c r="J21" s="21">
        <v>1</v>
      </c>
      <c r="K21" s="21">
        <v>1</v>
      </c>
      <c r="L21" s="21">
        <v>1</v>
      </c>
      <c r="M21" s="13">
        <f t="shared" si="0"/>
        <v>90</v>
      </c>
    </row>
    <row r="22" spans="2:13" x14ac:dyDescent="0.4">
      <c r="B22" s="11" t="s">
        <v>23</v>
      </c>
      <c r="C22" s="21">
        <v>1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13">
        <f t="shared" si="0"/>
        <v>100</v>
      </c>
    </row>
    <row r="23" spans="2:13" x14ac:dyDescent="0.4">
      <c r="B23" s="11" t="s">
        <v>24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0</v>
      </c>
      <c r="M23" s="13">
        <f t="shared" si="0"/>
        <v>90</v>
      </c>
    </row>
  </sheetData>
  <phoneticPr fontId="3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적용">
                <anchor moveWithCells="1" siz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서식해제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A2B7-26E8-4C47-A737-A84C66DDD752}">
  <sheetPr codeName="Sheet8"/>
  <dimension ref="B1:I12"/>
  <sheetViews>
    <sheetView tabSelected="1" zoomScaleNormal="100" workbookViewId="0">
      <selection activeCell="K18" sqref="K18"/>
    </sheetView>
  </sheetViews>
  <sheetFormatPr defaultRowHeight="17.399999999999999" x14ac:dyDescent="0.4"/>
  <cols>
    <col min="1" max="1" width="3.59765625" customWidth="1"/>
    <col min="4" max="4" width="13.69921875" customWidth="1"/>
    <col min="9" max="9" width="13" bestFit="1" customWidth="1"/>
  </cols>
  <sheetData>
    <row r="1" spans="2:9" x14ac:dyDescent="0.4">
      <c r="B1" s="2"/>
      <c r="C1" s="2"/>
    </row>
    <row r="2" spans="2:9" x14ac:dyDescent="0.4">
      <c r="B2" s="1" t="s">
        <v>2</v>
      </c>
      <c r="C2" s="1" t="s">
        <v>1</v>
      </c>
      <c r="D2" s="1" t="s">
        <v>4</v>
      </c>
      <c r="E2" s="1" t="s">
        <v>6</v>
      </c>
      <c r="F2" s="1" t="s">
        <v>7</v>
      </c>
      <c r="G2" s="1" t="s">
        <v>8</v>
      </c>
    </row>
    <row r="3" spans="2:9" x14ac:dyDescent="0.4">
      <c r="B3" s="2" t="s">
        <v>111</v>
      </c>
      <c r="C3" s="2" t="s">
        <v>125</v>
      </c>
      <c r="D3" t="s">
        <v>11</v>
      </c>
      <c r="E3">
        <v>90</v>
      </c>
      <c r="F3">
        <v>55</v>
      </c>
      <c r="G3">
        <v>51</v>
      </c>
    </row>
    <row r="4" spans="2:9" x14ac:dyDescent="0.4">
      <c r="B4" s="2" t="s">
        <v>112</v>
      </c>
      <c r="C4" s="2" t="s">
        <v>126</v>
      </c>
      <c r="D4" t="s">
        <v>15</v>
      </c>
      <c r="E4">
        <v>85</v>
      </c>
      <c r="F4">
        <v>79</v>
      </c>
      <c r="G4">
        <v>90</v>
      </c>
    </row>
    <row r="5" spans="2:9" x14ac:dyDescent="0.4">
      <c r="B5" s="2" t="s">
        <v>113</v>
      </c>
      <c r="C5" s="2" t="s">
        <v>127</v>
      </c>
      <c r="D5" t="s">
        <v>19</v>
      </c>
      <c r="E5">
        <v>79</v>
      </c>
      <c r="F5">
        <v>94</v>
      </c>
      <c r="G5">
        <v>69</v>
      </c>
    </row>
    <row r="6" spans="2:9" x14ac:dyDescent="0.4">
      <c r="B6" s="2"/>
      <c r="C6" s="2"/>
      <c r="I6" s="1" t="s">
        <v>4</v>
      </c>
    </row>
    <row r="7" spans="2:9" x14ac:dyDescent="0.4">
      <c r="B7" s="2"/>
      <c r="C7" s="2"/>
      <c r="I7" t="s">
        <v>27</v>
      </c>
    </row>
    <row r="8" spans="2:9" x14ac:dyDescent="0.4">
      <c r="B8" s="2"/>
      <c r="C8" s="2"/>
      <c r="I8" t="s">
        <v>33</v>
      </c>
    </row>
    <row r="9" spans="2:9" x14ac:dyDescent="0.4">
      <c r="B9" s="2"/>
      <c r="C9" s="2"/>
      <c r="I9" t="s">
        <v>15</v>
      </c>
    </row>
    <row r="10" spans="2:9" x14ac:dyDescent="0.4">
      <c r="B10" s="2"/>
      <c r="C10" s="2"/>
      <c r="I10" t="s">
        <v>11</v>
      </c>
    </row>
    <row r="11" spans="2:9" x14ac:dyDescent="0.4">
      <c r="B11" s="2"/>
      <c r="C11" s="2"/>
      <c r="I11" t="s">
        <v>30</v>
      </c>
    </row>
    <row r="12" spans="2:9" x14ac:dyDescent="0.4">
      <c r="B12" s="2"/>
      <c r="C12" s="2"/>
      <c r="I12" t="s">
        <v>19</v>
      </c>
    </row>
  </sheetData>
  <phoneticPr fontId="3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성적관리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9</xdr:col>
                <xdr:colOff>662940</xdr:colOff>
                <xdr:row>2</xdr:row>
                <xdr:rowOff>213360</xdr:rowOff>
              </to>
            </anchor>
          </controlPr>
        </control>
      </mc:Choice>
      <mc:Fallback>
        <control shapeId="2049" r:id="rId3" name="cmd성적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'기본작업-1'!Print_Area</vt:lpstr>
      <vt:lpstr>'기본작업-2'!Print_Area</vt:lpstr>
      <vt:lpstr>'기본작업-1'!Print_Titles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예슬 김</cp:lastModifiedBy>
  <dcterms:created xsi:type="dcterms:W3CDTF">2023-05-11T11:36:41Z</dcterms:created>
  <dcterms:modified xsi:type="dcterms:W3CDTF">2025-11-04T07:15:22Z</dcterms:modified>
</cp:coreProperties>
</file>