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2 시험장따라하기\"/>
    </mc:Choice>
  </mc:AlternateContent>
  <xr:revisionPtr revIDLastSave="0" documentId="13_ncr:1_{F7DCFA33-A7B9-4A10-8CF8-A4C56A29B83E}" xr6:coauthVersionLast="47" xr6:coauthVersionMax="47" xr10:uidLastSave="{00000000-0000-0000-0000-000000000000}"/>
  <bookViews>
    <workbookView xWindow="-120" yWindow="-120" windowWidth="25440" windowHeight="15390" tabRatio="794" activeTab="7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5" l="1"/>
  <c r="F38" i="5"/>
  <c r="F31" i="5"/>
  <c r="F21" i="5"/>
  <c r="F13" i="5"/>
  <c r="F7" i="5"/>
  <c r="F44" i="5"/>
  <c r="F39" i="5"/>
  <c r="F32" i="5"/>
  <c r="F22" i="5"/>
  <c r="F14" i="5"/>
  <c r="F8" i="5"/>
  <c r="F46" i="5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C35" i="3" a="1"/>
  <c r="C35" i="3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C34" i="3" a="1"/>
  <c r="C34" i="3" s="1"/>
  <c r="D33" i="3"/>
  <c r="E33" i="3"/>
  <c r="F33" i="3"/>
  <c r="G33" i="3"/>
  <c r="H33" i="3"/>
  <c r="C33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4" i="3" a="1"/>
  <c r="J6" i="3" a="1"/>
  <c r="J12" i="3" a="1"/>
  <c r="J18" i="3" a="1"/>
  <c r="J24" i="3" a="1"/>
  <c r="J21" i="3" a="1"/>
  <c r="J7" i="3" a="1"/>
  <c r="J13" i="3" a="1"/>
  <c r="J19" i="3" a="1"/>
  <c r="J25" i="3" a="1"/>
  <c r="J14" i="3" a="1"/>
  <c r="J26" i="3" a="1"/>
  <c r="J15" i="3" a="1"/>
  <c r="J8" i="3" a="1"/>
  <c r="J20" i="3" a="1"/>
  <c r="J9" i="3" a="1"/>
  <c r="J27" i="3" a="1"/>
  <c r="J10" i="3" a="1"/>
  <c r="J16" i="3" a="1"/>
  <c r="J22" i="3" a="1"/>
  <c r="J28" i="3" a="1"/>
  <c r="J5" i="3" a="1"/>
  <c r="J11" i="3" a="1"/>
  <c r="J17" i="3" a="1"/>
  <c r="J23" i="3" a="1"/>
  <c r="F45" i="5" l="1"/>
  <c r="J4" i="3"/>
  <c r="J23" i="3"/>
  <c r="J17" i="3"/>
  <c r="J11" i="3"/>
  <c r="J5" i="3"/>
  <c r="J28" i="3"/>
  <c r="J22" i="3"/>
  <c r="J16" i="3"/>
  <c r="J10" i="3"/>
  <c r="J27" i="3"/>
  <c r="J9" i="3"/>
  <c r="J20" i="3"/>
  <c r="J8" i="3"/>
  <c r="J15" i="3"/>
  <c r="J26" i="3"/>
  <c r="J14" i="3"/>
  <c r="J25" i="3"/>
  <c r="J19" i="3"/>
  <c r="J13" i="3"/>
  <c r="J7" i="3"/>
  <c r="J21" i="3"/>
  <c r="J24" i="3"/>
  <c r="J18" i="3"/>
  <c r="J12" i="3"/>
  <c r="J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6573CCA-FEE4-466C-89F7-8B8BB26F452E}" name="MS Access Database_Query" type="1" refreshedVersion="8" background="1">
    <dbPr connection="DSN=MS Access Database;DBQ=C:\길벗컴활1급\01 엑셀\02 시험장따라하기\학생성적.accdb;DefaultDir=C:\길벗컴활1급\01 엑셀\02 시험장따라하기;DriverId=25;FIL=MS Access;MaxBufferSize=2048;PageTimeout=5;" command="SELECT 성적.TOEIC, 성적.컴퓨터, 성적.전공2, 성적.학과명, 성적.생년월일_x000d__x000a_FROM `C:\길벗컴활1급\01 엑셀\02 시험장따라하기\학생성적.accdb`.성적 성적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<sst xmlns="http://schemas.openxmlformats.org/spreadsheetml/2006/main" count="628" uniqueCount="173">
  <si>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</si>
  <si>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</si>
  <si>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</si>
  <si>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</si>
  <si>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</si>
  <si>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</si>
  <si>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</si>
  <si>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</si>
  <si>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</si>
  <si>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</si>
  <si>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</si>
  <si>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</si>
  <si>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</si>
  <si>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</si>
  <si>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</si>
  <si>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</si>
  <si>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</si>
  <si>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</si>
  <si>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</si>
  <si>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</si>
  <si>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</si>
  <si>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</si>
  <si>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</si>
  <si>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</si>
  <si>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</si>
  <si>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</si>
  <si>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</si>
  <si>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</si>
  <si>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</si>
  <si>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</si>
  <si>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</si>
  <si>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</si>
  <si>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</si>
  <si>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</si>
  <si>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</si>
  <si>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</si>
  <si>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</si>
  <si>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</si>
  <si>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</si>
  <si>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</si>
  <si>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</si>
  <si>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</si>
  <si>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</si>
  <si>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</si>
  <si>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</si>
  <si>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</si>
  <si>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</si>
  <si>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</si>
  <si>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</si>
  <si>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</si>
  <si>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</si>
  <si>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</si>
  <si>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</si>
  <si>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</si>
  <si>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</si>
  <si>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</si>
  <si>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</si>
  <si>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</si>
  <si>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</si>
  <si>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</si>
  <si>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</si>
  <si>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</si>
  <si>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</si>
  <si>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</si>
  <si>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</si>
  <si>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</si>
  <si>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</si>
  <si>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</si>
  <si>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</si>
  <si>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</si>
  <si>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</si>
  <si>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</si>
  <si>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</si>
  <si>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</si>
  <si>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</si>
  <si>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</si>
  <si>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</si>
  <si>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</si>
  <si>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</si>
  <si>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</si>
  <si>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</si>
  <si>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</si>
  <si>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</si>
  <si>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</si>
  <si>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</si>
  <si>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</si>
  <si>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</si>
  <si>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</si>
  <si>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</si>
  <si>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</si>
  <si>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</si>
  <si>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</si>
  <si>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</si>
  <si>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</si>
  <si>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</si>
  <si>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</si>
  <si>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</si>
  <si>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</si>
  <si>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</si>
  <si>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</si>
  <si>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</si>
  <si>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</si>
  <si>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</si>
  <si>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</si>
  <si>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</si>
  <si>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</si>
  <si>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</si>
  <si>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</si>
  <si>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</si>
  <si>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</si>
  <si>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</si>
  <si>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</si>
  <si>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</si>
  <si>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</si>
  <si>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</si>
  <si>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</si>
  <si>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</si>
  <si>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</si>
  <si>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</si>
  <si>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</si>
  <si>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</si>
  <si>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</si>
  <si>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</si>
  <si>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</si>
  <si>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</si>
  <si>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</si>
  <si>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</si>
  <si>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</si>
  <si>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</si>
  <si>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</si>
  <si>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</si>
  <si>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</si>
  <si>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</si>
  <si>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</si>
  <si>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</si>
  <si>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</si>
  <si>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</si>
  <si>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</si>
  <si>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</si>
  <si>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</si>
  <si>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</si>
  <si>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</si>
  <si>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</si>
  <si>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</si>
  <si>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</si>
  <si>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</si>
  <si>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</si>
  <si>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</si>
  <si>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</si>
  <si>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2001년</t>
  </si>
  <si>
    <t>2003년</t>
  </si>
  <si>
    <t>2004년</t>
  </si>
  <si>
    <t>2000년</t>
  </si>
  <si>
    <t>2002년</t>
  </si>
  <si>
    <t>평균 : TOEIC</t>
  </si>
  <si>
    <t>평균 : 컴퓨터</t>
  </si>
  <si>
    <t>평균 : 전공2</t>
  </si>
  <si>
    <t>년(생년월일)</t>
  </si>
  <si>
    <t>국어국문과 평균</t>
  </si>
  <si>
    <t>디자인과 평균</t>
  </si>
  <si>
    <t>미술학과 평균</t>
  </si>
  <si>
    <t>영문학과 평균</t>
  </si>
  <si>
    <t>전산학과 평균</t>
  </si>
  <si>
    <t>컴퓨터공학과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</si>
  <si>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</si>
  <si>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</si>
  <si>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</si>
  <si>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</si>
  <si>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</si>
  <si>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</si>
  <si>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</si>
  <si>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</si>
  <si>
    <t>23B201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</si>
</sst>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[=1]&quot;O&quot;;[=0]&quot;X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0" fillId="0" borderId="0" xfId="0" applyBorder="1">
      <alignment vertical="center"/>
    </xf>
    <xf numFmtId="14" fontId="0" fillId="0" borderId="0" xfId="0" applyNumberFormat="1" applyBorder="1" applyAlignment="1">
      <alignment horizontal="center" vertical="center"/>
    </xf>
    <xf numFmtId="0" fontId="6" fillId="0" borderId="0" xfId="0" applyFont="1" applyBorder="1">
      <alignment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3-4D66-B788-1703D198FAB4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A3-4D66-B788-1703D198FA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87.771033564815" backgroundQuery="1" createdVersion="8" refreshedVersion="8" minRefreshableVersion="3" recordCount="30" xr:uid="{791BBEF3-9852-454A-B783-4C34BD9B1C0D}">
  <cacheSource type="external" connectionId="1"/>
  <cacheFields count="6">
    <cacheField name="TOEIC" numFmtId="0" sqlType="8">
      <sharedItems containsSemiMixedTypes="0" containsString="0" containsNumber="1" containsInteger="1" minValue="50" maxValue="97" count="23">
        <n v="76"/>
        <n v="71"/>
        <n v="87"/>
        <n v="97"/>
        <n v="65"/>
        <n v="50"/>
        <n v="85"/>
        <n v="77"/>
        <n v="68"/>
        <n v="86"/>
        <n v="79"/>
        <n v="72"/>
        <n v="52"/>
        <n v="93"/>
        <n v="92"/>
        <n v="82"/>
        <n v="89"/>
        <n v="74"/>
        <n v="61"/>
        <n v="55"/>
        <n v="56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80"/>
        <n v="97"/>
        <n v="84"/>
        <n v="68"/>
        <n v="73"/>
        <n v="89"/>
        <n v="100"/>
        <n v="94"/>
        <n v="96"/>
        <n v="78"/>
        <n v="59"/>
        <n v="87"/>
        <n v="98"/>
        <n v="88"/>
        <n v="65"/>
        <n v="90"/>
        <n v="66"/>
        <n v="50"/>
        <n v="92"/>
        <n v="64"/>
        <n v="56"/>
        <n v="99"/>
        <n v="70"/>
      </sharedItems>
    </cacheField>
    <cacheField name="전공2" numFmtId="0" sqlType="8">
      <sharedItems containsSemiMixedTypes="0" containsString="0" containsNumber="1" containsInteger="1" minValue="51" maxValue="92" count="21">
        <n v="89"/>
        <n v="68"/>
        <n v="63"/>
        <n v="82"/>
        <n v="79"/>
        <n v="92"/>
        <n v="51"/>
        <n v="59"/>
        <n v="69"/>
        <n v="77"/>
        <n v="60"/>
        <n v="85"/>
        <n v="90"/>
        <n v="54"/>
        <n v="88"/>
        <n v="87"/>
        <n v="73"/>
        <n v="76"/>
        <n v="66"/>
        <n v="75"/>
        <n v="53"/>
      </sharedItems>
    </cacheField>
    <cacheField name="학과명" numFmtId="0" sqlType="-9">
      <sharedItems count="6">
        <s v="영문학과"/>
        <s v="디자인과"/>
        <s v="미술학과"/>
        <s v="전산학과"/>
        <s v="국어국문과"/>
        <s v="컴퓨터공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0-02-10T00:00:00"/>
        <d v="2000-03-21T00:00:00"/>
        <d v="2001-03-04T00:00:00"/>
        <d v="2000-08-10T00:00:00"/>
        <d v="2003-02-03T00:00:00"/>
        <d v="2002-12-03T00:00:00"/>
        <d v="2003-05-18T00:00:00"/>
        <d v="2001-06-06T00:00:00"/>
        <d v="2003-06-29T00:00:00"/>
        <d v="2003-08-19T00:00:00"/>
        <d v="2002-07-07T00:00:00"/>
        <d v="2001-10-05T00:00:00"/>
        <d v="2004-05-01T00:00:00"/>
        <d v="2004-01-26T00:00:00"/>
        <d v="2002-04-22T00:00:00"/>
        <d v="2002-02-03T00:00:00"/>
        <d v="2004-12-05T00:00:00"/>
        <d v="2003-09-08T00:00:00"/>
        <d v="2004-07-25T00:00:00"/>
        <d v="2004-03-05T00:00:00"/>
        <d v="2004-04-29T00:00:00"/>
        <d v="2004-10-15T00:00:00"/>
        <d v="2003-02-19T00:00:00"/>
        <d v="2004-11-30T00:00:00"/>
        <d v="2004-07-08T00:00:00"/>
        <d v="2004-05-20T00:00:00"/>
        <d v="2004-03-02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2"/>
    <x v="2"/>
    <x v="2"/>
    <x v="2"/>
  </r>
  <r>
    <x v="3"/>
    <x v="3"/>
    <x v="0"/>
    <x v="2"/>
    <x v="3"/>
  </r>
  <r>
    <x v="4"/>
    <x v="4"/>
    <x v="3"/>
    <x v="3"/>
    <x v="4"/>
  </r>
  <r>
    <x v="5"/>
    <x v="2"/>
    <x v="4"/>
    <x v="3"/>
    <x v="5"/>
  </r>
  <r>
    <x v="6"/>
    <x v="1"/>
    <x v="0"/>
    <x v="3"/>
    <x v="6"/>
  </r>
  <r>
    <x v="7"/>
    <x v="5"/>
    <x v="5"/>
    <x v="4"/>
    <x v="7"/>
  </r>
  <r>
    <x v="8"/>
    <x v="6"/>
    <x v="6"/>
    <x v="0"/>
    <x v="8"/>
  </r>
  <r>
    <x v="9"/>
    <x v="3"/>
    <x v="7"/>
    <x v="1"/>
    <x v="9"/>
  </r>
  <r>
    <x v="10"/>
    <x v="7"/>
    <x v="8"/>
    <x v="2"/>
    <x v="10"/>
  </r>
  <r>
    <x v="11"/>
    <x v="8"/>
    <x v="9"/>
    <x v="3"/>
    <x v="11"/>
  </r>
  <r>
    <x v="12"/>
    <x v="9"/>
    <x v="10"/>
    <x v="3"/>
    <x v="12"/>
  </r>
  <r>
    <x v="13"/>
    <x v="10"/>
    <x v="11"/>
    <x v="3"/>
    <x v="13"/>
  </r>
  <r>
    <x v="14"/>
    <x v="11"/>
    <x v="12"/>
    <x v="5"/>
    <x v="14"/>
  </r>
  <r>
    <x v="3"/>
    <x v="12"/>
    <x v="11"/>
    <x v="5"/>
    <x v="15"/>
  </r>
  <r>
    <x v="15"/>
    <x v="13"/>
    <x v="13"/>
    <x v="5"/>
    <x v="16"/>
  </r>
  <r>
    <x v="0"/>
    <x v="14"/>
    <x v="14"/>
    <x v="4"/>
    <x v="17"/>
  </r>
  <r>
    <x v="16"/>
    <x v="15"/>
    <x v="5"/>
    <x v="4"/>
    <x v="18"/>
  </r>
  <r>
    <x v="9"/>
    <x v="16"/>
    <x v="15"/>
    <x v="4"/>
    <x v="19"/>
  </r>
  <r>
    <x v="8"/>
    <x v="17"/>
    <x v="0"/>
    <x v="0"/>
    <x v="20"/>
  </r>
  <r>
    <x v="17"/>
    <x v="18"/>
    <x v="16"/>
    <x v="0"/>
    <x v="21"/>
  </r>
  <r>
    <x v="18"/>
    <x v="12"/>
    <x v="1"/>
    <x v="0"/>
    <x v="22"/>
  </r>
  <r>
    <x v="14"/>
    <x v="19"/>
    <x v="17"/>
    <x v="0"/>
    <x v="23"/>
  </r>
  <r>
    <x v="12"/>
    <x v="20"/>
    <x v="5"/>
    <x v="0"/>
    <x v="24"/>
  </r>
  <r>
    <x v="19"/>
    <x v="3"/>
    <x v="18"/>
    <x v="1"/>
    <x v="25"/>
  </r>
  <r>
    <x v="20"/>
    <x v="21"/>
    <x v="19"/>
    <x v="1"/>
    <x v="26"/>
  </r>
  <r>
    <x v="21"/>
    <x v="10"/>
    <x v="20"/>
    <x v="2"/>
    <x v="27"/>
  </r>
  <r>
    <x v="22"/>
    <x v="22"/>
    <x v="7"/>
    <x v="2"/>
    <x v="28"/>
  </r>
  <r>
    <x v="2"/>
    <x v="7"/>
    <x v="5"/>
    <x v="2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170A3C-8831-452A-BDFC-93BADD54FB5E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4"/>
        <item x="1"/>
        <item x="2"/>
        <item x="0"/>
        <item x="3"/>
        <item x="5"/>
        <item t="default"/>
      </items>
    </pivotField>
    <pivotField compact="0" showAll="0">
      <items count="31">
        <item x="0"/>
        <item x="1"/>
        <item x="3"/>
        <item x="2"/>
        <item x="7"/>
        <item x="11"/>
        <item x="15"/>
        <item x="14"/>
        <item x="10"/>
        <item x="5"/>
        <item x="4"/>
        <item x="22"/>
        <item x="6"/>
        <item x="8"/>
        <item x="9"/>
        <item x="17"/>
        <item x="13"/>
        <item x="28"/>
        <item x="26"/>
        <item x="19"/>
        <item x="20"/>
        <item x="12"/>
        <item x="27"/>
        <item x="25"/>
        <item x="29"/>
        <item x="24"/>
        <item x="18"/>
        <item x="21"/>
        <item x="23"/>
        <item x="16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5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3" baseItem="0" numFmtId="176"/>
    <dataField name="평균 : 컴퓨터" fld="1" subtotal="average" baseField="3" baseItem="0" numFmtId="176"/>
    <dataField name="평균 : 전공2" fld="2" subtotal="average" baseField="3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2" zoomScaleNormal="100" workbookViewId="0">
      <selection activeCell="E27" sqref="E27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 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 VALUE(LEFT($B4,2))&lt;=22, 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>
      <selection activeCell="K15" sqref="K15"/>
    </sheetView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opLeftCell="A13" zoomScaleNormal="100" workbookViewId="0">
      <selection activeCell="G26" sqref="G26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 s="15">
        <v>61</v>
      </c>
      <c r="G4" s="15">
        <v>98</v>
      </c>
      <c r="H4" s="15">
        <v>68</v>
      </c>
      <c r="I4" s="2" t="str">
        <f>HLOOKUP(SUMPRODUCT(F4:H4,{0.3,0.2,0.5}),$C$38:$G$39,2,1)</f>
        <v>C</v>
      </c>
      <c r="J4" s="2" t="str" cm="1">
        <f t="array" ref="J4">fn비고(F4,G4,H4)</f>
        <v/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HLOOKUP(SUMPRODUCT(F5:H5,{0.3,0.2,0.5}),$C$38:$G$39,2,1)</f>
        <v>B</v>
      </c>
      <c r="J5" s="2" t="str" cm="1">
        <f t="array" ref="J5">fn비고(F5,G5,H5)</f>
        <v/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HLOOKUP(SUMPRODUCT(F6:H6,{0.3,0.2,0.5}),$C$38:$G$39,2,1)</f>
        <v>D</v>
      </c>
      <c r="J6" s="2" t="str" cm="1">
        <f t="array" ref="J6">fn비고(F6,G6,H6)</f>
        <v/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HLOOKUP(SUMPRODUCT(F7:H7,{0.3,0.2,0.5}),$C$38:$G$39,2,1)</f>
        <v>F</v>
      </c>
      <c r="J7" s="2" t="str" cm="1">
        <f t="array" ref="J7">fn비고(F7,G7,H7)</f>
        <v/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HLOOKUP(SUMPRODUCT(F8:H8,{0.3,0.2,0.5}),$C$38:$G$39,2,1)</f>
        <v>A</v>
      </c>
      <c r="J8" s="2" t="str" cm="1">
        <f t="array" ref="J8">fn비고(F8,G8,H8)</f>
        <v>90우수학생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HLOOKUP(SUMPRODUCT(F9:H9,{0.3,0.2,0.5}),$C$38:$G$39,2,1)</f>
        <v>A</v>
      </c>
      <c r="J9" s="2" t="str" cm="1">
        <f t="array" ref="J9">fn비고(F9,G9,H9)</f>
        <v>90.7우수학생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HLOOKUP(SUMPRODUCT(F10:H10,{0.3,0.2,0.5}),$C$38:$G$39,2,1)</f>
        <v>C</v>
      </c>
      <c r="J10" s="2" t="str" cm="1">
        <f t="array" ref="J10">fn비고(F10,G10,H10)</f>
        <v/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HLOOKUP(SUMPRODUCT(F11:H11,{0.3,0.2,0.5}),$C$38:$G$39,2,1)</f>
        <v>C</v>
      </c>
      <c r="J11" s="2" t="str" cm="1">
        <f t="array" ref="J11">fn비고(F11,G11,H11)</f>
        <v/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HLOOKUP(SUMPRODUCT(F12:H12,{0.3,0.2,0.5}),$C$38:$G$39,2,1)</f>
        <v>C</v>
      </c>
      <c r="J12" s="2" t="str" cm="1">
        <f t="array" ref="J12">fn비고(F12,G12,H12)</f>
        <v/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HLOOKUP(SUMPRODUCT(F13:H13,{0.3,0.2,0.5}),$C$38:$G$39,2,1)</f>
        <v>C</v>
      </c>
      <c r="J13" s="2" t="str" cm="1">
        <f t="array" ref="J13">fn비고(F13,G13,H13)</f>
        <v/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HLOOKUP(SUMPRODUCT(F14:H14,{0.3,0.2,0.5}),$C$38:$G$39,2,1)</f>
        <v>C</v>
      </c>
      <c r="J14" s="2" t="str" cm="1">
        <f t="array" ref="J14">fn비고(F14,G14,H14)</f>
        <v/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HLOOKUP(SUMPRODUCT(F15:H15,{0.3,0.2,0.5}),$C$38:$G$39,2,1)</f>
        <v>C</v>
      </c>
      <c r="J15" s="2" t="str" cm="1">
        <f t="array" ref="J15">fn비고(F15,G15,H15)</f>
        <v/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HLOOKUP(SUMPRODUCT(F16:H16,{0.3,0.2,0.5}),$C$38:$G$39,2,1)</f>
        <v>B</v>
      </c>
      <c r="J16" s="2" t="str" cm="1">
        <f t="array" ref="J16">fn비고(F16,G16,H16)</f>
        <v/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HLOOKUP(SUMPRODUCT(F17:H17,{0.3,0.2,0.5}),$C$38:$G$39,2,1)</f>
        <v>C</v>
      </c>
      <c r="J17" s="2" t="str" cm="1">
        <f t="array" ref="J17">fn비고(F17,G17,H17)</f>
        <v/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HLOOKUP(SUMPRODUCT(F18:H18,{0.3,0.2,0.5}),$C$38:$G$39,2,1)</f>
        <v>C</v>
      </c>
      <c r="J18" s="2" t="str" cm="1">
        <f t="array" ref="J18">fn비고(F18,G18,H18)</f>
        <v/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HLOOKUP(SUMPRODUCT(F19:H19,{0.3,0.2,0.5}),$C$38:$G$39,2,1)</f>
        <v>A</v>
      </c>
      <c r="J19" s="2" t="str" cm="1">
        <f t="array" ref="J19">fn비고(F19,G19,H19)</f>
        <v>91.2우수학생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HLOOKUP(SUMPRODUCT(F20:H20,{0.3,0.2,0.5}),$C$38:$G$39,2,1)</f>
        <v>C</v>
      </c>
      <c r="J20" s="2" t="str" cm="1">
        <f t="array" ref="J20">fn비고(F20,G20,H20)</f>
        <v/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HLOOKUP(SUMPRODUCT(F21:H21,{0.3,0.2,0.5}),$C$38:$G$39,2,1)</f>
        <v>B</v>
      </c>
      <c r="J21" s="2" t="str" cm="1">
        <f t="array" ref="J21">fn비고(F21,G21,H21)</f>
        <v/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HLOOKUP(SUMPRODUCT(F22:H22,{0.3,0.2,0.5}),$C$38:$G$39,2,1)</f>
        <v>D</v>
      </c>
      <c r="J22" s="2" t="str" cm="1">
        <f t="array" ref="J22">fn비고(F22,G22,H22)</f>
        <v/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HLOOKUP(SUMPRODUCT(F23:H23,{0.3,0.2,0.5}),$C$38:$G$39,2,1)</f>
        <v>D</v>
      </c>
      <c r="J23" s="2" t="str" cm="1">
        <f t="array" ref="J23">fn비고(F23,G23,H23)</f>
        <v/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HLOOKUP(SUMPRODUCT(F24:H24,{0.3,0.2,0.5}),$C$38:$G$39,2,1)</f>
        <v>C</v>
      </c>
      <c r="J24" s="2" t="str" cm="1">
        <f t="array" ref="J24">fn비고(F24,G24,H24)</f>
        <v/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HLOOKUP(SUMPRODUCT(F25:H25,{0.3,0.2,0.5}),$C$38:$G$39,2,1)</f>
        <v>B</v>
      </c>
      <c r="J25" s="2" t="str" cm="1">
        <f t="array" ref="J25">fn비고(F25,G25,H25)</f>
        <v>89.4우수학생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HLOOKUP(SUMPRODUCT(F26:H26,{0.3,0.2,0.5}),$C$38:$G$39,2,1)</f>
        <v>C</v>
      </c>
      <c r="J26" s="2" t="str" cm="1">
        <f t="array" ref="J26">fn비고(F26,G26,H26)</f>
        <v/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HLOOKUP(SUMPRODUCT(F27:H27,{0.3,0.2,0.5}),$C$38:$G$39,2,1)</f>
        <v>A</v>
      </c>
      <c r="J27" s="2" t="str" cm="1">
        <f t="array" ref="J27">fn비고(F27,G27,H27)</f>
        <v>90.9우수학생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HLOOKUP(SUMPRODUCT(F28:H28,{0.3,0.2,0.5}),$C$38:$G$39,2,1)</f>
        <v>B</v>
      </c>
      <c r="J28" s="2" t="str" cm="1">
        <f t="array" ref="J28">fn비고(F28,G28,H28)</f>
        <v/>
      </c>
    </row>
    <row r="30" spans="2:10" x14ac:dyDescent="0.3">
      <c r="B30" t="s">
        <v>57</v>
      </c>
    </row>
    <row r="31" spans="2:10" x14ac:dyDescent="0.3">
      <c r="B31" s="14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14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>REPT("☆",DCOUNTA($B$3:$H$28,$B$3,C31:C32))</f>
        <v>☆☆☆☆☆</v>
      </c>
      <c r="D33" s="12" t="str">
        <f t="shared" ref="D33:H33" si="0">REPT("☆",DCOUNTA($B$3:$H$28,$B$3,D31:D32))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3">
      <c r="B34" s="1" t="s">
        <v>96</v>
      </c>
      <c r="C34" s="12" t="str">
        <f t="array" ref="C34">IFERROR(AVERAGE(IF(($D$4:$D$28=C32)*($H$4:$H$28&gt;=90),$H$4:$H$28)),"없음")</f>
        <v>없음</v>
      </c>
      <c r="D34" s="12">
        <f t="array" ref="D34">IFERROR(AVERAGE(IF(($D$4:$D$28=D32)*($H$4:$H$28&gt;=90),$H$4:$H$28)),"없음")</f>
        <v>90</v>
      </c>
      <c r="E34" s="12">
        <f t="array" ref="E34">IFERROR(AVERAGE(IF(($D$4:$D$28=E32)*($H$4:$H$28&gt;=90),$H$4:$H$28)),"없음")</f>
        <v>92</v>
      </c>
      <c r="F34" s="12">
        <f t="array" ref="F34">IFERROR(AVERAGE(IF(($D$4:$D$28=F32)*($H$4:$H$28&gt;=90),$H$4:$H$28)),"없음")</f>
        <v>92</v>
      </c>
      <c r="G34" s="12" t="str">
        <f t="array" ref="G34">IFERROR(AVERAGE(IF(($D$4:$D$28=G32)*($H$4:$H$28&gt;=90),$H$4:$H$28)),"없음")</f>
        <v>없음</v>
      </c>
      <c r="H34" s="12">
        <f t="array" ref="H34">IFERROR(AVERAGE(IF(($D$4:$D$28=H32)*($H$4:$H$28&gt;=90),$H$4:$H$28)),"없음")</f>
        <v>92</v>
      </c>
    </row>
    <row r="35" spans="2:8" x14ac:dyDescent="0.3">
      <c r="B35" s="1" t="s">
        <v>97</v>
      </c>
      <c r="C35" s="12">
        <f t="array" ref="C35">MAX( IF( ($D$4:$D$28=C32)*((LEFT($B$4:$B$28,2)="23")+(LEFT($B$4:$B$28,2)="21")),$F$4:$F$28))</f>
        <v>93</v>
      </c>
      <c r="D35" s="12">
        <f t="array" ref="D35">MAX( IF( ($D$4:$D$28=D32)*((LEFT($B$4:$B$28,2)="23")+(LEFT($B$4:$B$28,2)="21")),$F$4:$F$28))</f>
        <v>97</v>
      </c>
      <c r="E35" s="12">
        <f t="array" ref="E35">MAX( IF( ($D$4:$D$28=E32)*((LEFT($B$4:$B$28,2)="23")+(LEFT($B$4:$B$28,2)="21")),$F$4:$F$28))</f>
        <v>89</v>
      </c>
      <c r="F35" s="12">
        <f t="array" ref="F35">MAX( IF( ($D$4:$D$28=F32)*((LEFT($B$4:$B$28,2)="23")+(LEFT($B$4:$B$28,2)="21")),$F$4:$F$28))</f>
        <v>92</v>
      </c>
      <c r="G35" s="12">
        <f t="array" ref="G35">MAX( IF( ($D$4:$D$28=G32)*((LEFT($B$4:$B$28,2)="23")+(LEFT($B$4:$B$28,2)="21")),$F$4:$F$28))</f>
        <v>71</v>
      </c>
      <c r="H35" s="12">
        <f t="array" ref="H35">MAX( IF( ($D$4:$D$28=H32)*((LEFT($B$4:$B$28,2)="23")+(LEFT($B$4:$B$28,2)="21")),$F$4:$F$28))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H22" sqref="H22"/>
    </sheetView>
  </sheetViews>
  <sheetFormatPr defaultRowHeight="16.5" x14ac:dyDescent="0.3"/>
  <cols>
    <col min="1" max="1" width="15.375" bestFit="1" customWidth="1"/>
    <col min="2" max="2" width="14.375" bestFit="1" customWidth="1"/>
    <col min="3" max="3" width="12.375" bestFit="1" customWidth="1"/>
    <col min="4" max="4" width="12.75" bestFit="1" customWidth="1"/>
    <col min="5" max="5" width="11.75" bestFit="1" customWidth="1"/>
    <col min="6" max="8" width="14.5" bestFit="1" customWidth="1"/>
  </cols>
  <sheetData>
    <row r="3" spans="1:5" x14ac:dyDescent="0.3">
      <c r="A3" s="16" t="s">
        <v>4</v>
      </c>
      <c r="B3" s="16" t="s">
        <v>157</v>
      </c>
      <c r="C3" t="s">
        <v>154</v>
      </c>
      <c r="D3" t="s">
        <v>155</v>
      </c>
      <c r="E3" t="s">
        <v>156</v>
      </c>
    </row>
    <row r="4" spans="1:5" x14ac:dyDescent="0.3">
      <c r="A4" t="s">
        <v>15</v>
      </c>
      <c r="C4" s="17">
        <v>82</v>
      </c>
      <c r="D4" s="17">
        <v>77.5</v>
      </c>
      <c r="E4" s="17">
        <v>89.75</v>
      </c>
    </row>
    <row r="5" spans="1:5" x14ac:dyDescent="0.3">
      <c r="B5" t="s">
        <v>149</v>
      </c>
      <c r="C5" s="17">
        <v>77</v>
      </c>
      <c r="D5" s="17">
        <v>89</v>
      </c>
      <c r="E5" s="17">
        <v>92</v>
      </c>
    </row>
    <row r="6" spans="1:5" x14ac:dyDescent="0.3">
      <c r="B6" t="s">
        <v>150</v>
      </c>
      <c r="C6" s="17">
        <v>76</v>
      </c>
      <c r="D6" s="17">
        <v>65</v>
      </c>
      <c r="E6" s="17">
        <v>88</v>
      </c>
    </row>
    <row r="7" spans="1:5" x14ac:dyDescent="0.3">
      <c r="B7" t="s">
        <v>151</v>
      </c>
      <c r="C7" s="17">
        <v>87.5</v>
      </c>
      <c r="D7" s="17">
        <v>78</v>
      </c>
      <c r="E7" s="17">
        <v>89.5</v>
      </c>
    </row>
    <row r="8" spans="1:5" x14ac:dyDescent="0.3">
      <c r="A8" t="s">
        <v>30</v>
      </c>
      <c r="C8" s="17">
        <v>67</v>
      </c>
      <c r="D8" s="17">
        <v>83</v>
      </c>
      <c r="E8" s="17">
        <v>67</v>
      </c>
    </row>
    <row r="9" spans="1:5" x14ac:dyDescent="0.3">
      <c r="B9" t="s">
        <v>152</v>
      </c>
      <c r="C9" s="17">
        <v>71</v>
      </c>
      <c r="D9" s="17">
        <v>97</v>
      </c>
      <c r="E9" s="17">
        <v>68</v>
      </c>
    </row>
    <row r="10" spans="1:5" x14ac:dyDescent="0.3">
      <c r="B10" t="s">
        <v>150</v>
      </c>
      <c r="C10" s="17">
        <v>86</v>
      </c>
      <c r="D10" s="17">
        <v>68</v>
      </c>
      <c r="E10" s="17">
        <v>59</v>
      </c>
    </row>
    <row r="11" spans="1:5" x14ac:dyDescent="0.3">
      <c r="B11" t="s">
        <v>151</v>
      </c>
      <c r="C11" s="17">
        <v>55.5</v>
      </c>
      <c r="D11" s="17">
        <v>83.5</v>
      </c>
      <c r="E11" s="17">
        <v>70.5</v>
      </c>
    </row>
    <row r="12" spans="1:5" x14ac:dyDescent="0.3">
      <c r="A12" t="s">
        <v>19</v>
      </c>
      <c r="C12" s="17">
        <v>83</v>
      </c>
      <c r="D12" s="17">
        <v>78.166666666666671</v>
      </c>
      <c r="E12" s="17">
        <v>70.833333333333329</v>
      </c>
    </row>
    <row r="13" spans="1:5" x14ac:dyDescent="0.3">
      <c r="B13" t="s">
        <v>152</v>
      </c>
      <c r="C13" s="17">
        <v>97</v>
      </c>
      <c r="D13" s="17">
        <v>68</v>
      </c>
      <c r="E13" s="17">
        <v>89</v>
      </c>
    </row>
    <row r="14" spans="1:5" x14ac:dyDescent="0.3">
      <c r="B14" t="s">
        <v>149</v>
      </c>
      <c r="C14" s="17">
        <v>87</v>
      </c>
      <c r="D14" s="17">
        <v>84</v>
      </c>
      <c r="E14" s="17">
        <v>63</v>
      </c>
    </row>
    <row r="15" spans="1:5" x14ac:dyDescent="0.3">
      <c r="B15" t="s">
        <v>153</v>
      </c>
      <c r="C15" s="17">
        <v>79</v>
      </c>
      <c r="D15" s="17">
        <v>94</v>
      </c>
      <c r="E15" s="17">
        <v>69</v>
      </c>
    </row>
    <row r="16" spans="1:5" x14ac:dyDescent="0.3">
      <c r="B16" t="s">
        <v>151</v>
      </c>
      <c r="C16" s="17">
        <v>78.333333333333329</v>
      </c>
      <c r="D16" s="17">
        <v>74.333333333333329</v>
      </c>
      <c r="E16" s="17">
        <v>68</v>
      </c>
    </row>
    <row r="17" spans="1:5" x14ac:dyDescent="0.3">
      <c r="A17" t="s">
        <v>11</v>
      </c>
      <c r="C17" s="17">
        <v>70.142857142857139</v>
      </c>
      <c r="D17" s="17">
        <v>77.142857142857139</v>
      </c>
      <c r="E17" s="17">
        <v>76.857142857142861</v>
      </c>
    </row>
    <row r="18" spans="1:5" x14ac:dyDescent="0.3">
      <c r="B18" t="s">
        <v>152</v>
      </c>
      <c r="C18" s="17">
        <v>76</v>
      </c>
      <c r="D18" s="17">
        <v>80</v>
      </c>
      <c r="E18" s="17">
        <v>89</v>
      </c>
    </row>
    <row r="19" spans="1:5" x14ac:dyDescent="0.3">
      <c r="B19" t="s">
        <v>150</v>
      </c>
      <c r="C19" s="17">
        <v>64.5</v>
      </c>
      <c r="D19" s="17">
        <v>99</v>
      </c>
      <c r="E19" s="17">
        <v>59.5</v>
      </c>
    </row>
    <row r="20" spans="1:5" x14ac:dyDescent="0.3">
      <c r="B20" t="s">
        <v>151</v>
      </c>
      <c r="C20" s="17">
        <v>71.5</v>
      </c>
      <c r="D20" s="17">
        <v>65.5</v>
      </c>
      <c r="E20" s="17">
        <v>82.5</v>
      </c>
    </row>
    <row r="21" spans="1:5" x14ac:dyDescent="0.3">
      <c r="A21" t="s">
        <v>27</v>
      </c>
      <c r="C21" s="17">
        <v>69.5</v>
      </c>
      <c r="D21" s="17">
        <v>81.166666666666671</v>
      </c>
      <c r="E21" s="17">
        <v>78.666666666666671</v>
      </c>
    </row>
    <row r="22" spans="1:5" x14ac:dyDescent="0.3">
      <c r="B22" t="s">
        <v>149</v>
      </c>
      <c r="C22" s="17">
        <v>72</v>
      </c>
      <c r="D22" s="17">
        <v>96</v>
      </c>
      <c r="E22" s="17">
        <v>77</v>
      </c>
    </row>
    <row r="23" spans="1:5" x14ac:dyDescent="0.3">
      <c r="B23" t="s">
        <v>153</v>
      </c>
      <c r="C23" s="17">
        <v>50</v>
      </c>
      <c r="D23" s="17">
        <v>84</v>
      </c>
      <c r="E23" s="17">
        <v>79</v>
      </c>
    </row>
    <row r="24" spans="1:5" x14ac:dyDescent="0.3">
      <c r="B24" t="s">
        <v>150</v>
      </c>
      <c r="C24" s="17">
        <v>75</v>
      </c>
      <c r="D24" s="17">
        <v>85</v>
      </c>
      <c r="E24" s="17">
        <v>85.5</v>
      </c>
    </row>
    <row r="25" spans="1:5" x14ac:dyDescent="0.3">
      <c r="B25" t="s">
        <v>151</v>
      </c>
      <c r="C25" s="17">
        <v>72.5</v>
      </c>
      <c r="D25" s="17">
        <v>68.5</v>
      </c>
      <c r="E25" s="17">
        <v>72.5</v>
      </c>
    </row>
    <row r="26" spans="1:5" x14ac:dyDescent="0.3">
      <c r="A26" t="s">
        <v>33</v>
      </c>
      <c r="C26" s="17">
        <v>90.333333333333329</v>
      </c>
      <c r="D26" s="17">
        <v>91</v>
      </c>
      <c r="E26" s="17">
        <v>76.333333333333329</v>
      </c>
    </row>
    <row r="27" spans="1:5" x14ac:dyDescent="0.3">
      <c r="B27" t="s">
        <v>153</v>
      </c>
      <c r="C27" s="17">
        <v>94.5</v>
      </c>
      <c r="D27" s="17">
        <v>92.5</v>
      </c>
      <c r="E27" s="17">
        <v>87.5</v>
      </c>
    </row>
    <row r="28" spans="1:5" x14ac:dyDescent="0.3">
      <c r="B28" t="s">
        <v>151</v>
      </c>
      <c r="C28" s="17">
        <v>82</v>
      </c>
      <c r="D28" s="17">
        <v>88</v>
      </c>
      <c r="E28" s="17">
        <v>54</v>
      </c>
    </row>
    <row r="29" spans="1:5" x14ac:dyDescent="0.3">
      <c r="A29" t="s">
        <v>148</v>
      </c>
      <c r="C29" s="17">
        <v>75.766666666666666</v>
      </c>
      <c r="D29" s="17">
        <v>80.36666666666666</v>
      </c>
      <c r="E29" s="17">
        <v>76.36666666666666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zoomScaleNormal="100" workbookViewId="0">
      <selection activeCell="K14" sqref="K14"/>
    </sheetView>
  </sheetViews>
  <sheetFormatPr defaultRowHeight="16.5" outlineLevelRow="3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3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3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3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3">
      <c r="B7" s="7"/>
      <c r="C7" s="8"/>
      <c r="D7" s="18" t="s">
        <v>165</v>
      </c>
      <c r="E7" s="9"/>
      <c r="F7" s="9">
        <f>SUBTOTAL(4,F4:F6)</f>
        <v>90</v>
      </c>
      <c r="G7" s="10"/>
    </row>
    <row r="8" spans="2:7" outlineLevel="1" x14ac:dyDescent="0.3">
      <c r="B8" s="7"/>
      <c r="C8" s="8"/>
      <c r="D8" s="18" t="s">
        <v>158</v>
      </c>
      <c r="E8" s="9"/>
      <c r="F8" s="9">
        <f>SUBTOTAL(1,F4:F6)</f>
        <v>81.333333333333329</v>
      </c>
      <c r="G8" s="10"/>
    </row>
    <row r="9" spans="2:7" outlineLevel="3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3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3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3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3">
      <c r="B13" s="7"/>
      <c r="C13" s="8"/>
      <c r="D13" s="18" t="s">
        <v>166</v>
      </c>
      <c r="E13" s="9"/>
      <c r="F13" s="9">
        <f>SUBTOTAL(4,F9:F12)</f>
        <v>99</v>
      </c>
      <c r="G13" s="10"/>
    </row>
    <row r="14" spans="2:7" outlineLevel="1" x14ac:dyDescent="0.3">
      <c r="B14" s="7"/>
      <c r="C14" s="8"/>
      <c r="D14" s="18" t="s">
        <v>159</v>
      </c>
      <c r="E14" s="9"/>
      <c r="F14" s="9">
        <f>SUBTOTAL(1,F9:F12)</f>
        <v>83</v>
      </c>
      <c r="G14" s="10"/>
    </row>
    <row r="15" spans="2:7" outlineLevel="3" x14ac:dyDescent="0.3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3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3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3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3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3">
      <c r="B21" s="7"/>
      <c r="C21" s="8"/>
      <c r="D21" s="18" t="s">
        <v>167</v>
      </c>
      <c r="E21" s="9"/>
      <c r="F21" s="9">
        <f>SUBTOTAL(4,F15:F20)</f>
        <v>94</v>
      </c>
      <c r="G21" s="10"/>
    </row>
    <row r="22" spans="2:7" outlineLevel="1" x14ac:dyDescent="0.3">
      <c r="B22" s="7"/>
      <c r="C22" s="8"/>
      <c r="D22" s="18" t="s">
        <v>160</v>
      </c>
      <c r="E22" s="9"/>
      <c r="F22" s="9">
        <f>SUBTOTAL(1,F15:F20)</f>
        <v>78.166666666666671</v>
      </c>
      <c r="G22" s="10"/>
    </row>
    <row r="23" spans="2:7" outlineLevel="3" x14ac:dyDescent="0.3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3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3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3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3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3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3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3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3">
      <c r="B31" s="7"/>
      <c r="C31" s="8"/>
      <c r="D31" s="18" t="s">
        <v>168</v>
      </c>
      <c r="E31" s="9"/>
      <c r="F31" s="9">
        <f>SUBTOTAL(4,F23:F30)</f>
        <v>100</v>
      </c>
      <c r="G31" s="10"/>
    </row>
    <row r="32" spans="2:7" outlineLevel="1" x14ac:dyDescent="0.3">
      <c r="B32" s="7"/>
      <c r="C32" s="8"/>
      <c r="D32" s="18" t="s">
        <v>161</v>
      </c>
      <c r="E32" s="9"/>
      <c r="F32" s="9">
        <f>SUBTOTAL(1,F23:F30)</f>
        <v>79.75</v>
      </c>
      <c r="G32" s="10"/>
    </row>
    <row r="33" spans="2:7" outlineLevel="3" x14ac:dyDescent="0.3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3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3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3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3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3">
      <c r="B38" s="7"/>
      <c r="C38" s="8"/>
      <c r="D38" s="18" t="s">
        <v>169</v>
      </c>
      <c r="E38" s="9"/>
      <c r="F38" s="9">
        <f>SUBTOTAL(4,F33:F37)</f>
        <v>97</v>
      </c>
      <c r="G38" s="10"/>
    </row>
    <row r="39" spans="2:7" outlineLevel="1" x14ac:dyDescent="0.3">
      <c r="B39" s="7"/>
      <c r="C39" s="8"/>
      <c r="D39" s="18" t="s">
        <v>162</v>
      </c>
      <c r="E39" s="9"/>
      <c r="F39" s="9">
        <f>SUBTOTAL(1,F33:F37)</f>
        <v>85.6</v>
      </c>
      <c r="G39" s="10"/>
    </row>
    <row r="40" spans="2:7" outlineLevel="3" x14ac:dyDescent="0.3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3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3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3">
      <c r="B43" s="19"/>
      <c r="C43" s="20"/>
      <c r="D43" s="21" t="s">
        <v>170</v>
      </c>
      <c r="E43" s="19"/>
      <c r="F43" s="19">
        <f>SUBTOTAL(4,F40:F42)</f>
        <v>98</v>
      </c>
      <c r="G43" s="19"/>
    </row>
    <row r="44" spans="2:7" outlineLevel="1" x14ac:dyDescent="0.3">
      <c r="B44" s="19"/>
      <c r="C44" s="20"/>
      <c r="D44" s="21" t="s">
        <v>163</v>
      </c>
      <c r="E44" s="19"/>
      <c r="F44" s="19">
        <f>SUBTOTAL(1,F40:F42)</f>
        <v>91</v>
      </c>
      <c r="G44" s="19"/>
    </row>
    <row r="45" spans="2:7" x14ac:dyDescent="0.3">
      <c r="B45" s="19"/>
      <c r="C45" s="20"/>
      <c r="D45" s="21" t="s">
        <v>171</v>
      </c>
      <c r="E45" s="19"/>
      <c r="F45" s="19">
        <f>SUBTOTAL(4,F4:F42)</f>
        <v>100</v>
      </c>
      <c r="G45" s="19"/>
    </row>
    <row r="46" spans="2:7" x14ac:dyDescent="0.3">
      <c r="B46" s="19"/>
      <c r="C46" s="20"/>
      <c r="D46" s="21" t="s">
        <v>164</v>
      </c>
      <c r="E46" s="19"/>
      <c r="F46" s="19">
        <f>SUBTOTAL(1,F4:F42)</f>
        <v>82.206896551724142</v>
      </c>
      <c r="G46" s="19"/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" sqref="D33:D37 D4:D6 D9:D12 D15:D20 D23:D30 D40:D42" xr:uid="{7832D8BC-FE18-4407-8CF2-8BD5B3EE1410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7" zoomScaleNormal="100" workbookViewId="0">
      <selection activeCell="P29" sqref="P29"/>
    </sheetView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O20" sqref="O20"/>
    </sheetView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22">
        <v>1</v>
      </c>
      <c r="D6" s="22">
        <v>1</v>
      </c>
      <c r="E6" s="22">
        <v>1</v>
      </c>
      <c r="F6" s="22">
        <v>1</v>
      </c>
      <c r="G6" s="22">
        <v>1</v>
      </c>
      <c r="H6" s="22">
        <v>1</v>
      </c>
      <c r="I6" s="22">
        <v>1</v>
      </c>
      <c r="J6" s="22">
        <v>1</v>
      </c>
      <c r="K6" s="22">
        <v>1</v>
      </c>
      <c r="L6" s="22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22">
        <v>1</v>
      </c>
      <c r="D7" s="22">
        <v>1</v>
      </c>
      <c r="E7" s="22">
        <v>0</v>
      </c>
      <c r="F7" s="22">
        <v>1</v>
      </c>
      <c r="G7" s="22">
        <v>1</v>
      </c>
      <c r="H7" s="22">
        <v>1</v>
      </c>
      <c r="I7" s="22">
        <v>1</v>
      </c>
      <c r="J7" s="22">
        <v>1</v>
      </c>
      <c r="K7" s="22">
        <v>1</v>
      </c>
      <c r="L7" s="22">
        <v>1</v>
      </c>
      <c r="M7" s="13">
        <f t="shared" si="0"/>
        <v>90</v>
      </c>
    </row>
    <row r="8" spans="2:13" x14ac:dyDescent="0.3">
      <c r="B8" s="11" t="s">
        <v>45</v>
      </c>
      <c r="C8" s="22">
        <v>0</v>
      </c>
      <c r="D8" s="22">
        <v>1</v>
      </c>
      <c r="E8" s="22">
        <v>1</v>
      </c>
      <c r="F8" s="22">
        <v>1</v>
      </c>
      <c r="G8" s="22">
        <v>1</v>
      </c>
      <c r="H8" s="22">
        <v>1</v>
      </c>
      <c r="I8" s="22">
        <v>1</v>
      </c>
      <c r="J8" s="22">
        <v>1</v>
      </c>
      <c r="K8" s="22">
        <v>0</v>
      </c>
      <c r="L8" s="22">
        <v>1</v>
      </c>
      <c r="M8" s="13">
        <f t="shared" si="0"/>
        <v>80</v>
      </c>
    </row>
    <row r="9" spans="2:13" x14ac:dyDescent="0.3">
      <c r="B9" s="11" t="s">
        <v>46</v>
      </c>
      <c r="C9" s="22">
        <v>1</v>
      </c>
      <c r="D9" s="22">
        <v>1</v>
      </c>
      <c r="E9" s="22">
        <v>1</v>
      </c>
      <c r="F9" s="22">
        <v>1</v>
      </c>
      <c r="G9" s="22">
        <v>1</v>
      </c>
      <c r="H9" s="22">
        <v>1</v>
      </c>
      <c r="I9" s="22">
        <v>1</v>
      </c>
      <c r="J9" s="22">
        <v>1</v>
      </c>
      <c r="K9" s="22">
        <v>1</v>
      </c>
      <c r="L9" s="22">
        <v>1</v>
      </c>
      <c r="M9" s="13">
        <f t="shared" si="0"/>
        <v>100</v>
      </c>
    </row>
    <row r="10" spans="2:13" x14ac:dyDescent="0.3">
      <c r="B10" s="11" t="s">
        <v>47</v>
      </c>
      <c r="C10" s="22">
        <v>0</v>
      </c>
      <c r="D10" s="22">
        <v>1</v>
      </c>
      <c r="E10" s="22">
        <v>1</v>
      </c>
      <c r="F10" s="22">
        <v>1</v>
      </c>
      <c r="G10" s="22">
        <v>1</v>
      </c>
      <c r="H10" s="22">
        <v>1</v>
      </c>
      <c r="I10" s="22">
        <v>1</v>
      </c>
      <c r="J10" s="22">
        <v>1</v>
      </c>
      <c r="K10" s="22">
        <v>1</v>
      </c>
      <c r="L10" s="22">
        <v>1</v>
      </c>
      <c r="M10" s="13">
        <f t="shared" si="0"/>
        <v>90</v>
      </c>
    </row>
    <row r="11" spans="2:13" x14ac:dyDescent="0.3">
      <c r="B11" s="11" t="s">
        <v>48</v>
      </c>
      <c r="C11" s="22">
        <v>1</v>
      </c>
      <c r="D11" s="22">
        <v>1</v>
      </c>
      <c r="E11" s="22">
        <v>1</v>
      </c>
      <c r="F11" s="22">
        <v>1</v>
      </c>
      <c r="G11" s="22">
        <v>1</v>
      </c>
      <c r="H11" s="22">
        <v>1</v>
      </c>
      <c r="I11" s="22">
        <v>0</v>
      </c>
      <c r="J11" s="22">
        <v>0</v>
      </c>
      <c r="K11" s="22">
        <v>1</v>
      </c>
      <c r="L11" s="22">
        <v>1</v>
      </c>
      <c r="M11" s="13">
        <f t="shared" si="0"/>
        <v>80</v>
      </c>
    </row>
    <row r="12" spans="2:13" x14ac:dyDescent="0.3">
      <c r="B12" s="11" t="s">
        <v>14</v>
      </c>
      <c r="C12" s="22">
        <v>0</v>
      </c>
      <c r="D12" s="22">
        <v>1</v>
      </c>
      <c r="E12" s="22">
        <v>1</v>
      </c>
      <c r="F12" s="22">
        <v>1</v>
      </c>
      <c r="G12" s="22">
        <v>0</v>
      </c>
      <c r="H12" s="22">
        <v>1</v>
      </c>
      <c r="I12" s="22">
        <v>1</v>
      </c>
      <c r="J12" s="22">
        <v>1</v>
      </c>
      <c r="K12" s="22">
        <v>0</v>
      </c>
      <c r="L12" s="22">
        <v>1</v>
      </c>
      <c r="M12" s="13">
        <f t="shared" si="0"/>
        <v>70</v>
      </c>
    </row>
    <row r="13" spans="2:13" x14ac:dyDescent="0.3">
      <c r="B13" s="11" t="s">
        <v>18</v>
      </c>
      <c r="C13" s="22">
        <v>1</v>
      </c>
      <c r="D13" s="22">
        <v>1</v>
      </c>
      <c r="E13" s="22">
        <v>1</v>
      </c>
      <c r="F13" s="22">
        <v>1</v>
      </c>
      <c r="G13" s="22">
        <v>1</v>
      </c>
      <c r="H13" s="22">
        <v>1</v>
      </c>
      <c r="I13" s="22">
        <v>1</v>
      </c>
      <c r="J13" s="22">
        <v>1</v>
      </c>
      <c r="K13" s="22">
        <v>1</v>
      </c>
      <c r="L13" s="22">
        <v>0</v>
      </c>
      <c r="M13" s="13">
        <f t="shared" si="0"/>
        <v>90</v>
      </c>
    </row>
    <row r="14" spans="2:13" x14ac:dyDescent="0.3">
      <c r="B14" s="11" t="s">
        <v>36</v>
      </c>
      <c r="C14" s="22">
        <v>1</v>
      </c>
      <c r="D14" s="22">
        <v>1</v>
      </c>
      <c r="E14" s="22">
        <v>1</v>
      </c>
      <c r="F14" s="22">
        <v>1</v>
      </c>
      <c r="G14" s="22">
        <v>1</v>
      </c>
      <c r="H14" s="22">
        <v>1</v>
      </c>
      <c r="I14" s="22">
        <v>1</v>
      </c>
      <c r="J14" s="22">
        <v>1</v>
      </c>
      <c r="K14" s="22">
        <v>1</v>
      </c>
      <c r="L14" s="22">
        <v>1</v>
      </c>
      <c r="M14" s="13">
        <f t="shared" si="0"/>
        <v>100</v>
      </c>
    </row>
    <row r="15" spans="2:13" x14ac:dyDescent="0.3">
      <c r="B15" s="11" t="s">
        <v>37</v>
      </c>
      <c r="C15" s="22">
        <v>1</v>
      </c>
      <c r="D15" s="22">
        <v>1</v>
      </c>
      <c r="E15" s="22">
        <v>1</v>
      </c>
      <c r="F15" s="22">
        <v>0</v>
      </c>
      <c r="G15" s="22">
        <v>1</v>
      </c>
      <c r="H15" s="22">
        <v>0</v>
      </c>
      <c r="I15" s="22">
        <v>0</v>
      </c>
      <c r="J15" s="22">
        <v>0</v>
      </c>
      <c r="K15" s="22">
        <v>1</v>
      </c>
      <c r="L15" s="22">
        <v>1</v>
      </c>
      <c r="M15" s="13">
        <f t="shared" si="0"/>
        <v>60</v>
      </c>
    </row>
    <row r="16" spans="2:13" x14ac:dyDescent="0.3">
      <c r="B16" s="11" t="s">
        <v>38</v>
      </c>
      <c r="C16" s="22">
        <v>1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  <c r="I16" s="22">
        <v>1</v>
      </c>
      <c r="J16" s="22">
        <v>1</v>
      </c>
      <c r="K16" s="22">
        <v>1</v>
      </c>
      <c r="L16" s="22">
        <v>1</v>
      </c>
      <c r="M16" s="13">
        <f t="shared" si="0"/>
        <v>100</v>
      </c>
    </row>
    <row r="17" spans="2:13" x14ac:dyDescent="0.3">
      <c r="B17" s="11" t="s">
        <v>39</v>
      </c>
      <c r="C17" s="22">
        <v>1</v>
      </c>
      <c r="D17" s="22">
        <v>1</v>
      </c>
      <c r="E17" s="22">
        <v>1</v>
      </c>
      <c r="F17" s="22">
        <v>1</v>
      </c>
      <c r="G17" s="22">
        <v>1</v>
      </c>
      <c r="H17" s="22">
        <v>0</v>
      </c>
      <c r="I17" s="22">
        <v>1</v>
      </c>
      <c r="J17" s="22">
        <v>1</v>
      </c>
      <c r="K17" s="22">
        <v>0</v>
      </c>
      <c r="L17" s="22">
        <v>0</v>
      </c>
      <c r="M17" s="13">
        <f t="shared" si="0"/>
        <v>70</v>
      </c>
    </row>
    <row r="18" spans="2:13" x14ac:dyDescent="0.3">
      <c r="B18" s="11" t="s">
        <v>40</v>
      </c>
      <c r="C18" s="22">
        <v>1</v>
      </c>
      <c r="D18" s="22">
        <v>1</v>
      </c>
      <c r="E18" s="22">
        <v>1</v>
      </c>
      <c r="F18" s="22">
        <v>1</v>
      </c>
      <c r="G18" s="22">
        <v>1</v>
      </c>
      <c r="H18" s="22">
        <v>1</v>
      </c>
      <c r="I18" s="22">
        <v>1</v>
      </c>
      <c r="J18" s="22">
        <v>1</v>
      </c>
      <c r="K18" s="22">
        <v>1</v>
      </c>
      <c r="L18" s="22">
        <v>0</v>
      </c>
      <c r="M18" s="13">
        <f t="shared" si="0"/>
        <v>90</v>
      </c>
    </row>
    <row r="19" spans="2:13" x14ac:dyDescent="0.3">
      <c r="B19" s="11" t="s">
        <v>41</v>
      </c>
      <c r="C19" s="22">
        <v>1</v>
      </c>
      <c r="D19" s="22">
        <v>1</v>
      </c>
      <c r="E19" s="22">
        <v>1</v>
      </c>
      <c r="F19" s="22">
        <v>1</v>
      </c>
      <c r="G19" s="22">
        <v>1</v>
      </c>
      <c r="H19" s="22">
        <v>1</v>
      </c>
      <c r="I19" s="22">
        <v>1</v>
      </c>
      <c r="J19" s="22">
        <v>1</v>
      </c>
      <c r="K19" s="22">
        <v>1</v>
      </c>
      <c r="L19" s="22">
        <v>1</v>
      </c>
      <c r="M19" s="13">
        <f t="shared" si="0"/>
        <v>100</v>
      </c>
    </row>
    <row r="20" spans="2:13" x14ac:dyDescent="0.3">
      <c r="B20" s="11" t="s">
        <v>42</v>
      </c>
      <c r="C20" s="22">
        <v>1</v>
      </c>
      <c r="D20" s="22">
        <v>1</v>
      </c>
      <c r="E20" s="22">
        <v>1</v>
      </c>
      <c r="F20" s="22">
        <v>1</v>
      </c>
      <c r="G20" s="22">
        <v>1</v>
      </c>
      <c r="H20" s="22">
        <v>1</v>
      </c>
      <c r="I20" s="22">
        <v>1</v>
      </c>
      <c r="J20" s="22">
        <v>1</v>
      </c>
      <c r="K20" s="22">
        <v>1</v>
      </c>
      <c r="L20" s="22">
        <v>1</v>
      </c>
      <c r="M20" s="13">
        <f t="shared" si="0"/>
        <v>100</v>
      </c>
    </row>
    <row r="21" spans="2:13" x14ac:dyDescent="0.3">
      <c r="B21" s="11" t="s">
        <v>49</v>
      </c>
      <c r="C21" s="22">
        <v>1</v>
      </c>
      <c r="D21" s="22">
        <v>1</v>
      </c>
      <c r="E21" s="22">
        <v>1</v>
      </c>
      <c r="F21" s="22">
        <v>1</v>
      </c>
      <c r="G21" s="22">
        <v>1</v>
      </c>
      <c r="H21" s="22"/>
      <c r="I21" s="22">
        <v>1</v>
      </c>
      <c r="J21" s="22">
        <v>1</v>
      </c>
      <c r="K21" s="22">
        <v>1</v>
      </c>
      <c r="L21" s="22">
        <v>1</v>
      </c>
      <c r="M21" s="13">
        <f t="shared" si="0"/>
        <v>90</v>
      </c>
    </row>
    <row r="22" spans="2:13" x14ac:dyDescent="0.3">
      <c r="B22" s="11" t="s">
        <v>23</v>
      </c>
      <c r="C22" s="22">
        <v>1</v>
      </c>
      <c r="D22" s="22">
        <v>1</v>
      </c>
      <c r="E22" s="22">
        <v>1</v>
      </c>
      <c r="F22" s="22">
        <v>1</v>
      </c>
      <c r="G22" s="22">
        <v>1</v>
      </c>
      <c r="H22" s="22">
        <v>1</v>
      </c>
      <c r="I22" s="22">
        <v>1</v>
      </c>
      <c r="J22" s="22">
        <v>1</v>
      </c>
      <c r="K22" s="22">
        <v>1</v>
      </c>
      <c r="L22" s="22">
        <v>1</v>
      </c>
      <c r="M22" s="13">
        <f t="shared" si="0"/>
        <v>100</v>
      </c>
    </row>
    <row r="23" spans="2:13" x14ac:dyDescent="0.3">
      <c r="B23" s="11" t="s">
        <v>24</v>
      </c>
      <c r="C23" s="22">
        <v>1</v>
      </c>
      <c r="D23" s="22">
        <v>1</v>
      </c>
      <c r="E23" s="22">
        <v>1</v>
      </c>
      <c r="F23" s="22">
        <v>1</v>
      </c>
      <c r="G23" s="22">
        <v>1</v>
      </c>
      <c r="H23" s="22">
        <v>1</v>
      </c>
      <c r="I23" s="22">
        <v>1</v>
      </c>
      <c r="J23" s="22">
        <v>1</v>
      </c>
      <c r="K23" s="22">
        <v>1</v>
      </c>
      <c r="L23" s="22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tabSelected="1" zoomScaleNormal="100" workbookViewId="0">
      <selection activeCell="M14" sqref="M14"/>
    </sheetView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 t="s">
        <v>111</v>
      </c>
      <c r="C6" s="2" t="s">
        <v>172</v>
      </c>
      <c r="D6" t="s">
        <v>11</v>
      </c>
      <c r="E6">
        <v>90</v>
      </c>
      <c r="F6">
        <v>55</v>
      </c>
      <c r="G6">
        <v>51</v>
      </c>
      <c r="I6" s="1" t="s">
        <v>4</v>
      </c>
    </row>
    <row r="7" spans="2:9" x14ac:dyDescent="0.3">
      <c r="B7" s="2"/>
      <c r="C7" s="2"/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cp:lastPrinted>2024-10-22T08:37:04Z</cp:lastPrinted>
  <dcterms:created xsi:type="dcterms:W3CDTF">2023-05-11T11:36:41Z</dcterms:created>
  <dcterms:modified xsi:type="dcterms:W3CDTF">2024-10-22T09:54:31Z</dcterms:modified>
</cp:coreProperties>
</file>