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2 시험장따라하기\"/>
    </mc:Choice>
  </mc:AlternateContent>
  <xr:revisionPtr revIDLastSave="0" documentId="13_ncr:1_{52AED0E1-4941-425C-A9C5-C8270736823C}" xr6:coauthVersionLast="47" xr6:coauthVersionMax="47" xr10:uidLastSave="{00000000-0000-0000-0000-000000000000}"/>
  <bookViews>
    <workbookView xWindow="-120" yWindow="-120" windowWidth="29040" windowHeight="15840" tabRatio="794" activeTab="7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17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성적_0d6b1ca0-a682-41fe-b755-3a2f96d85558" name="성적" connection="쿼리 - 성적"/>
          <x15:modelTable id="학과_23f854ec-a43b-4126-a97f-6f006e05e17a" name="학과" connection="쿼리 - 학과"/>
          <x15:modelTable id="학생_6dde08d5-90d5-4a67-b753-f779bbdd3084" name="학생" connection="쿼리 - 학생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F38" i="5"/>
  <c r="F31" i="5"/>
  <c r="F21" i="5"/>
  <c r="F13" i="5"/>
  <c r="F7" i="5"/>
  <c r="F44" i="5"/>
  <c r="F39" i="5"/>
  <c r="F32" i="5"/>
  <c r="F22" i="5"/>
  <c r="F14" i="5"/>
  <c r="F8" i="5"/>
  <c r="F33" i="3"/>
  <c r="E33" i="3"/>
  <c r="D33" i="3"/>
  <c r="C33" i="3"/>
  <c r="G33" i="3"/>
  <c r="H33" i="3"/>
  <c r="D34" i="3" a="1"/>
  <c r="D34" i="3"/>
  <c r="E34" i="3" a="1"/>
  <c r="E34" i="3" s="1"/>
  <c r="F34" i="3" a="1"/>
  <c r="F34" i="3"/>
  <c r="G34" i="3" a="1"/>
  <c r="G34" i="3" s="1"/>
  <c r="H34" i="3" a="1"/>
  <c r="H34" i="3"/>
  <c r="D35" i="3" a="1"/>
  <c r="D35" i="3" s="1"/>
  <c r="E35" i="3" a="1"/>
  <c r="E35" i="3"/>
  <c r="F35" i="3" a="1"/>
  <c r="F35" i="3" s="1"/>
  <c r="G35" i="3" a="1"/>
  <c r="G35" i="3"/>
  <c r="H35" i="3" a="1"/>
  <c r="H35" i="3" s="1"/>
  <c r="C35" i="3" a="1"/>
  <c r="C35" i="3" s="1"/>
  <c r="C34" i="3" a="1"/>
  <c r="C3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J6" i="3" a="1"/>
  <c r="J10" i="3" a="1"/>
  <c r="J14" i="3" a="1"/>
  <c r="J18" i="3" a="1"/>
  <c r="J22" i="3" a="1"/>
  <c r="J26" i="3" a="1"/>
  <c r="J7" i="3" a="1"/>
  <c r="J23" i="3" a="1"/>
  <c r="J5" i="3" a="1"/>
  <c r="J9" i="3" a="1"/>
  <c r="J13" i="3" a="1"/>
  <c r="J17" i="3" a="1"/>
  <c r="J21" i="3" a="1"/>
  <c r="J25" i="3" a="1"/>
  <c r="J11" i="3" a="1"/>
  <c r="J15" i="3" a="1"/>
  <c r="J27" i="3" a="1"/>
  <c r="J8" i="3" a="1"/>
  <c r="J12" i="3" a="1"/>
  <c r="J16" i="3" a="1"/>
  <c r="J20" i="3" a="1"/>
  <c r="J24" i="3" a="1"/>
  <c r="J28" i="3" a="1"/>
  <c r="J19" i="3" a="1"/>
  <c r="J4" i="3" a="1"/>
  <c r="F46" i="5" l="1"/>
  <c r="F45" i="5"/>
  <c r="J19" i="3"/>
  <c r="J28" i="3"/>
  <c r="J24" i="3"/>
  <c r="J20" i="3"/>
  <c r="J16" i="3"/>
  <c r="J12" i="3"/>
  <c r="J8" i="3"/>
  <c r="J27" i="3"/>
  <c r="J15" i="3"/>
  <c r="J11" i="3"/>
  <c r="J25" i="3"/>
  <c r="J21" i="3"/>
  <c r="J17" i="3"/>
  <c r="J13" i="3"/>
  <c r="J9" i="3"/>
  <c r="J5" i="3"/>
  <c r="J23" i="3"/>
  <c r="J7" i="3"/>
  <c r="J26" i="3"/>
  <c r="J22" i="3"/>
  <c r="J18" i="3"/>
  <c r="J14" i="3"/>
  <c r="J10" i="3"/>
  <c r="J6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D9EBAB-924A-4E0C-9DDC-D459255D1E6B}" name="MS Access Database_Query" type="1" refreshedVersion="8" background="1">
    <dbPr connection="DSN=MS Access Database;DBQ=C:\길벗컴활1급\01 엑셀\02 시험장따라하기\학생성적.accdb;DefaultDir=C:\길벗컴활1급\01 엑셀\02 시험장따라하기;DriverId=25;FIL=MS Access;MaxBufferSize=2048;PageTimeout=5;" command="SELECT 성적.TOEIC, 성적.컴퓨터, 성적.전공2, 학과.학과명, 학생.생년월일_x000d__x000a_FROM `C:\길벗컴활1급\01 엑셀\02 시험장따라하기\학생성적.accdb`.성적 성적, `C:\길벗컴활1급\01 엑셀\02 시험장따라하기\학생성적.accdb`.학과 학과, `C:\길벗컴활1급\01 엑셀\02 시험장따라하기\학생성적.accdb`.학생 학생_x000d__x000a_WHERE 성적.학번 = 학생.학번 AND 성적.학과코드 = 학과.학과코드"/>
  </connection>
  <connection id="2" xr16:uid="{BC160D79-9DF6-4BD2-A99E-32C03C4C2A9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2DB406B0-BE4D-4264-A2C4-F57480BA1358}" name="쿼리 - 성적" description="통합 문서의 '성적' 쿼리에 대한 연결입니다." type="100" refreshedVersion="8" minRefreshableVersion="5">
    <extLst>
      <ext xmlns:x15="http://schemas.microsoft.com/office/spreadsheetml/2010/11/main" uri="{DE250136-89BD-433C-8126-D09CA5730AF9}">
        <x15:connection id="61f1a4ec-7787-4c4a-8680-3485134b32d0"/>
      </ext>
    </extLst>
  </connection>
  <connection id="4" xr16:uid="{4DF4EBA9-AE3F-4636-B12C-F053A09DBBA3}" name="쿼리 - 학과" description="통합 문서의 '학과' 쿼리에 대한 연결입니다." type="100" refreshedVersion="8" minRefreshableVersion="5">
    <extLst>
      <ext xmlns:x15="http://schemas.microsoft.com/office/spreadsheetml/2010/11/main" uri="{DE250136-89BD-433C-8126-D09CA5730AF9}">
        <x15:connection id="2b6feb0b-35bc-4867-ab62-6a4be223df38"/>
      </ext>
    </extLst>
  </connection>
  <connection id="5" xr16:uid="{24C9BC5B-AC4B-4DFF-AD14-23959CA34FF7}" name="쿼리 - 학생" description="통합 문서의 '학생' 쿼리에 대한 연결입니다." type="100" refreshedVersion="8" minRefreshableVersion="5">
    <extLst>
      <ext xmlns:x15="http://schemas.microsoft.com/office/spreadsheetml/2010/11/main" uri="{DE250136-89BD-433C-8126-D09CA5730AF9}">
        <x15:connection id="73caac06-bc54-42b7-81fc-a4ad8e4b3baf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<sst xmlns="http://schemas.openxmlformats.org/spreadsheetml/2006/main" count="628" uniqueCount="174">
  <si>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</si>
  <si>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</si>
  <si>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</si>
  <si>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</si>
  <si>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</si>
  <si>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</si>
  <si>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</si>
  <si>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</si>
  <si>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</si>
  <si>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</si>
  <si>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</si>
  <si>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</si>
  <si>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</si>
  <si>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</si>
  <si>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</si>
  <si>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</si>
  <si>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</si>
  <si>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</si>
  <si>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</si>
  <si>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</si>
  <si>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</si>
  <si>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</si>
  <si>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</si>
  <si>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</si>
  <si>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</si>
  <si>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</si>
  <si>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</si>
  <si>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</si>
  <si>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</si>
  <si>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</si>
  <si>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</si>
  <si>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</si>
  <si>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</si>
  <si>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</si>
  <si>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</si>
  <si>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</si>
  <si>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</si>
  <si>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</si>
  <si>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</si>
  <si>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</si>
  <si>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</si>
  <si>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</si>
  <si>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</si>
  <si>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</si>
  <si>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</si>
  <si>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</si>
  <si>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</si>
  <si>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</si>
  <si>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</si>
  <si>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</si>
  <si>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</si>
  <si>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</si>
  <si>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</si>
  <si>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</si>
  <si>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</si>
  <si>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</si>
  <si>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</si>
  <si>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</si>
  <si>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</si>
  <si>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</si>
  <si>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</si>
  <si>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</si>
  <si>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</si>
  <si>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</si>
  <si>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</si>
  <si>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</si>
  <si>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</si>
  <si>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</si>
  <si>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</si>
  <si>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</si>
  <si>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</si>
  <si>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</si>
  <si>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</si>
  <si>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</si>
  <si>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</si>
  <si>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</si>
  <si>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</si>
  <si>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</si>
  <si>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</si>
  <si>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</si>
  <si>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</si>
  <si>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</si>
  <si>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</si>
  <si>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</si>
  <si>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</si>
  <si>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</si>
  <si>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</si>
  <si>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</si>
  <si>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</si>
  <si>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</si>
  <si>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</si>
  <si>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</si>
  <si>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</si>
  <si>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</si>
  <si>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</si>
  <si>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</si>
  <si>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</si>
  <si>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</si>
  <si>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</si>
  <si>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</si>
  <si>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</si>
  <si>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</si>
  <si>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</si>
  <si>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</si>
  <si>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</si>
  <si>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</si>
  <si>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</si>
  <si>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</si>
  <si>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</si>
  <si>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</si>
  <si>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</si>
  <si>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</si>
  <si>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</si>
  <si>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</si>
  <si>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</si>
  <si>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</si>
  <si>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</si>
  <si>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</si>
  <si>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</si>
  <si>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</si>
  <si>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</si>
  <si>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</si>
  <si>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</si>
  <si>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</si>
  <si>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</si>
  <si>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</si>
  <si>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</si>
  <si>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</si>
  <si>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</si>
  <si>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</si>
  <si>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</si>
  <si>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</si>
  <si>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</si>
  <si>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</si>
  <si>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</si>
  <si>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</si>
  <si>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</si>
  <si>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</si>
  <si>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</si>
  <si>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</si>
  <si>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</si>
  <si>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</si>
  <si>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</si>
  <si>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</si>
  <si>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</si>
  <si>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</si>
  <si>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</si>
  <si>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.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</si>
  <si>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</si>
  <si>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</si>
  <si>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</si>
  <si>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</si>
  <si>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</si>
  <si>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</si>
  <si>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평균 : TOEIC</t>
  </si>
  <si>
    <t>평균 : 컴퓨터</t>
  </si>
  <si>
    <t>평균 : 전공2</t>
  </si>
  <si>
    <t>년(생년월일)</t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</si>
  <si>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</si>
  <si>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</si>
  <si>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</si>
  <si>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</si>
  <si>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</si>
  <si>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</si>
  <si>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</si>
  <si>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</si>
  <si>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</si>
  <si>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</si>
  <si>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</si>
  <si>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</si>
  <si>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</si>
  <si>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</si>
  <si>
    <t>ㅁ</t>
  </si>
  <si>
    <t>23C111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</si>
</sst>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('기타작업-1'!$G$5,'기타작업-1'!$G$9:$G$10,'기타작업-1'!$G$13:$G$14)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B-43D9-A3C4-7A34974B33F1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B-43D9-A3C4-7A34974B3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657225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IT" refreshedDate="45561.835653009257" backgroundQuery="1" createdVersion="8" refreshedVersion="8" minRefreshableVersion="3" recordCount="30" xr:uid="{D50966A6-4369-41B1-A9A5-E1DF8DDC7D0C}">
  <cacheSource type="external" connectionId="1"/>
  <cacheFields count="6">
    <cacheField name="TOEIC" numFmtId="0" sqlType="8">
      <sharedItems containsSemiMixedTypes="0" containsString="0" containsNumber="1" containsInteger="1" minValue="50" maxValue="97" count="23">
        <n v="65"/>
        <n v="50"/>
        <n v="85"/>
        <n v="72"/>
        <n v="52"/>
        <n v="93"/>
        <n v="92"/>
        <n v="97"/>
        <n v="82"/>
        <n v="77"/>
        <n v="76"/>
        <n v="89"/>
        <n v="86"/>
        <n v="68"/>
        <n v="74"/>
        <n v="61"/>
        <n v="71"/>
        <n v="55"/>
        <n v="56"/>
        <n v="87"/>
        <n v="79"/>
        <n v="64"/>
        <n v="84"/>
      </sharedItems>
    </cacheField>
    <cacheField name="컴퓨터" numFmtId="0" sqlType="8">
      <sharedItems containsSemiMixedTypes="0" containsString="0" containsNumber="1" containsInteger="1" minValue="50" maxValue="100" count="23">
        <n v="73"/>
        <n v="84"/>
        <n v="97"/>
        <n v="96"/>
        <n v="78"/>
        <n v="59"/>
        <n v="87"/>
        <n v="98"/>
        <n v="88"/>
        <n v="89"/>
        <n v="65"/>
        <n v="90"/>
        <n v="66"/>
        <n v="80"/>
        <n v="100"/>
        <n v="50"/>
        <n v="92"/>
        <n v="64"/>
        <n v="56"/>
        <n v="68"/>
        <n v="99"/>
        <n v="94"/>
        <n v="70"/>
      </sharedItems>
    </cacheField>
    <cacheField name="전공2" numFmtId="0" sqlType="8">
      <sharedItems containsSemiMixedTypes="0" containsString="0" containsNumber="1" containsInteger="1" minValue="51" maxValue="92" count="21">
        <n v="82"/>
        <n v="79"/>
        <n v="89"/>
        <n v="77"/>
        <n v="60"/>
        <n v="85"/>
        <n v="90"/>
        <n v="54"/>
        <n v="92"/>
        <n v="88"/>
        <n v="87"/>
        <n v="51"/>
        <n v="73"/>
        <n v="68"/>
        <n v="76"/>
        <n v="59"/>
        <n v="66"/>
        <n v="75"/>
        <n v="63"/>
        <n v="69"/>
        <n v="53"/>
      </sharedItems>
    </cacheField>
    <cacheField name="학과명" numFmtId="0" sqlType="-9">
      <sharedItems count="6">
        <s v="전산학과"/>
        <s v="컴퓨터공학과"/>
        <s v="국어국문과"/>
        <s v="영문학과"/>
        <s v="디자인과"/>
        <s v="미술학과"/>
      </sharedItems>
    </cacheField>
    <cacheField name="생년월일" numFmtId="0" sqlType="11">
      <sharedItems containsSemiMixedTypes="0" containsNonDate="0" containsDate="1" containsString="0" minDate="2000-02-10T00:00:00" maxDate="2004-12-06T00:00:00" count="30">
        <d v="2003-02-03T00:00:00"/>
        <d v="2002-12-03T00:00:00"/>
        <d v="2003-05-18T00:00:00"/>
        <d v="2001-10-05T00:00:00"/>
        <d v="2004-05-01T00:00:00"/>
        <d v="2004-01-26T00:00:00"/>
        <d v="2002-04-22T00:00:00"/>
        <d v="2002-02-03T00:00:00"/>
        <d v="2004-12-05T00:00:00"/>
        <d v="2001-06-06T00:00:00"/>
        <d v="2003-09-08T00:00:00"/>
        <d v="2004-07-25T00:00:00"/>
        <d v="2004-03-05T00:00:00"/>
        <d v="2000-02-10T00:00:00"/>
        <d v="2003-06-29T00:00:00"/>
        <d v="2004-04-29T00:00:00"/>
        <d v="2004-10-15T00:00:00"/>
        <d v="2003-02-19T00:00:00"/>
        <d v="2004-11-30T00:00:00"/>
        <d v="2004-07-08T00:00:00"/>
        <d v="2000-03-21T00:00:00"/>
        <d v="2003-08-19T00:00:00"/>
        <d v="2004-05-20T00:00:00"/>
        <d v="2004-03-02T00:00:00"/>
        <d v="2001-03-04T00:00:00"/>
        <d v="2000-08-10T00:00:00"/>
        <d v="2002-07-07T00:00:00"/>
        <d v="2004-05-15T00:00:00"/>
        <d v="2004-02-22T00:00:00"/>
        <d v="2004-05-29T00:00:00"/>
      </sharedItems>
      <fieldGroup par="5"/>
    </cacheField>
    <cacheField name="년(생년월일)" numFmtId="0" databaseField="0">
      <fieldGroup base="4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0"/>
    <x v="1"/>
  </r>
  <r>
    <x v="2"/>
    <x v="2"/>
    <x v="2"/>
    <x v="0"/>
    <x v="2"/>
  </r>
  <r>
    <x v="3"/>
    <x v="3"/>
    <x v="3"/>
    <x v="0"/>
    <x v="3"/>
  </r>
  <r>
    <x v="4"/>
    <x v="4"/>
    <x v="4"/>
    <x v="0"/>
    <x v="4"/>
  </r>
  <r>
    <x v="5"/>
    <x v="5"/>
    <x v="5"/>
    <x v="0"/>
    <x v="5"/>
  </r>
  <r>
    <x v="6"/>
    <x v="6"/>
    <x v="6"/>
    <x v="1"/>
    <x v="6"/>
  </r>
  <r>
    <x v="7"/>
    <x v="7"/>
    <x v="5"/>
    <x v="1"/>
    <x v="7"/>
  </r>
  <r>
    <x v="8"/>
    <x v="8"/>
    <x v="7"/>
    <x v="1"/>
    <x v="8"/>
  </r>
  <r>
    <x v="9"/>
    <x v="9"/>
    <x v="8"/>
    <x v="2"/>
    <x v="9"/>
  </r>
  <r>
    <x v="10"/>
    <x v="10"/>
    <x v="9"/>
    <x v="2"/>
    <x v="10"/>
  </r>
  <r>
    <x v="11"/>
    <x v="11"/>
    <x v="8"/>
    <x v="2"/>
    <x v="11"/>
  </r>
  <r>
    <x v="12"/>
    <x v="12"/>
    <x v="10"/>
    <x v="2"/>
    <x v="12"/>
  </r>
  <r>
    <x v="10"/>
    <x v="13"/>
    <x v="2"/>
    <x v="3"/>
    <x v="13"/>
  </r>
  <r>
    <x v="13"/>
    <x v="14"/>
    <x v="11"/>
    <x v="3"/>
    <x v="14"/>
  </r>
  <r>
    <x v="13"/>
    <x v="15"/>
    <x v="2"/>
    <x v="3"/>
    <x v="15"/>
  </r>
  <r>
    <x v="14"/>
    <x v="16"/>
    <x v="12"/>
    <x v="3"/>
    <x v="16"/>
  </r>
  <r>
    <x v="15"/>
    <x v="7"/>
    <x v="13"/>
    <x v="3"/>
    <x v="17"/>
  </r>
  <r>
    <x v="6"/>
    <x v="17"/>
    <x v="14"/>
    <x v="3"/>
    <x v="18"/>
  </r>
  <r>
    <x v="4"/>
    <x v="18"/>
    <x v="8"/>
    <x v="3"/>
    <x v="19"/>
  </r>
  <r>
    <x v="16"/>
    <x v="2"/>
    <x v="13"/>
    <x v="4"/>
    <x v="20"/>
  </r>
  <r>
    <x v="12"/>
    <x v="19"/>
    <x v="15"/>
    <x v="4"/>
    <x v="21"/>
  </r>
  <r>
    <x v="17"/>
    <x v="19"/>
    <x v="16"/>
    <x v="4"/>
    <x v="22"/>
  </r>
  <r>
    <x v="18"/>
    <x v="20"/>
    <x v="17"/>
    <x v="4"/>
    <x v="23"/>
  </r>
  <r>
    <x v="19"/>
    <x v="1"/>
    <x v="18"/>
    <x v="5"/>
    <x v="24"/>
  </r>
  <r>
    <x v="7"/>
    <x v="19"/>
    <x v="2"/>
    <x v="5"/>
    <x v="25"/>
  </r>
  <r>
    <x v="20"/>
    <x v="21"/>
    <x v="19"/>
    <x v="5"/>
    <x v="26"/>
  </r>
  <r>
    <x v="21"/>
    <x v="5"/>
    <x v="20"/>
    <x v="5"/>
    <x v="27"/>
  </r>
  <r>
    <x v="22"/>
    <x v="22"/>
    <x v="15"/>
    <x v="5"/>
    <x v="28"/>
  </r>
  <r>
    <x v="19"/>
    <x v="21"/>
    <x v="8"/>
    <x v="5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FA3AF5-7B9B-408F-98F5-1D68C7977826}" name="피벗 테이블4" cacheId="17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6">
    <pivotField dataField="1" compact="0" showAll="0"/>
    <pivotField dataField="1" compact="0" showAll="0"/>
    <pivotField dataField="1" compact="0" showAll="0"/>
    <pivotField axis="axisRow" compact="0" showAll="0">
      <items count="7">
        <item x="2"/>
        <item x="4"/>
        <item x="5"/>
        <item x="3"/>
        <item x="0"/>
        <item x="1"/>
        <item t="default"/>
      </items>
    </pivotField>
    <pivotField compact="0" showAll="0">
      <items count="31">
        <item x="13"/>
        <item x="20"/>
        <item x="25"/>
        <item x="24"/>
        <item x="9"/>
        <item x="3"/>
        <item x="7"/>
        <item x="6"/>
        <item x="26"/>
        <item x="1"/>
        <item x="0"/>
        <item x="17"/>
        <item x="2"/>
        <item x="14"/>
        <item x="21"/>
        <item x="10"/>
        <item x="5"/>
        <item x="28"/>
        <item x="23"/>
        <item x="12"/>
        <item x="15"/>
        <item x="4"/>
        <item x="27"/>
        <item x="22"/>
        <item x="29"/>
        <item x="19"/>
        <item x="11"/>
        <item x="16"/>
        <item x="18"/>
        <item x="8"/>
        <item t="default"/>
      </items>
    </pivotField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3"/>
    <field x="5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0" subtotal="average" baseField="3" baseItem="0" numFmtId="176"/>
    <dataField name="평균 : 컴퓨터" fld="1" subtotal="average" baseField="3" baseItem="0" numFmtId="176"/>
    <dataField name="평균 : 전공2" fld="2" subtotal="average" baseField="3" baseItem="0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topLeftCell="A2" zoomScaleNormal="100" workbookViewId="0">
      <selection activeCell="N18" sqref="N18"/>
    </sheetView>
  </sheetViews>
  <sheetFormatPr defaultRowHeight="16.5" x14ac:dyDescent="0.3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3">
      <c r="B2" t="s">
        <v>0</v>
      </c>
    </row>
    <row r="3" spans="2:10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3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3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3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3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3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3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3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3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3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3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3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3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3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3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3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3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3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3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3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3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3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3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3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3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3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3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3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3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3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3">
      <c r="B35" s="2" t="s">
        <v>147</v>
      </c>
    </row>
    <row r="36" spans="2:10" x14ac:dyDescent="0.3">
      <c r="B36" t="b">
        <f>AND(YEAR(D4)&gt;=2001, YEAR(D4)&lt;=2002)</f>
        <v>0</v>
      </c>
    </row>
    <row r="38" spans="2:10" x14ac:dyDescent="0.3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3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3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3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3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3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3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3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1">
      <formula>AND(VALUE(LEFT($B4,2))=22, 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topLeftCell="A2" zoomScaleNormal="100" workbookViewId="0">
      <selection activeCell="L22" sqref="L22"/>
    </sheetView>
  </sheetViews>
  <sheetFormatPr defaultRowHeight="16.5" x14ac:dyDescent="0.3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3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3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3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3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3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3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3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3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3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3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3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3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3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3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3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3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3">
      <c r="B35" t="s">
        <v>59</v>
      </c>
    </row>
    <row r="36" spans="2:7" x14ac:dyDescent="0.3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3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3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3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3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3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opLeftCell="A19" zoomScaleNormal="100" workbookViewId="0">
      <selection activeCell="G33" sqref="G33"/>
    </sheetView>
  </sheetViews>
  <sheetFormatPr defaultRowHeight="16.5" x14ac:dyDescent="0.3"/>
  <cols>
    <col min="1" max="1" width="3.625" customWidth="1"/>
    <col min="2" max="2" width="14.75" bestFit="1" customWidth="1"/>
    <col min="3" max="8" width="11.875" customWidth="1"/>
    <col min="10" max="10" width="12.625" bestFit="1" customWidth="1"/>
  </cols>
  <sheetData>
    <row r="2" spans="2:10" x14ac:dyDescent="0.3">
      <c r="B2" t="s">
        <v>0</v>
      </c>
    </row>
    <row r="3" spans="2:10" x14ac:dyDescent="0.3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3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HLOOKUP(SUMPRODUCT(F4:H4, {0.3,0.2,0.5}), $C$38:$G$39,2,1)</f>
        <v>C</v>
      </c>
      <c r="J4" s="2" t="str" cm="1">
        <f t="array" ref="J4">fn비고(F4,G4,H4)</f>
        <v/>
      </c>
    </row>
    <row r="5" spans="2:10" x14ac:dyDescent="0.3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HLOOKUP(SUMPRODUCT(F5:H5, {0.3,0.2,0.5}), $C$38:$G$39,2,1)</f>
        <v>B</v>
      </c>
      <c r="J5" s="2" t="str" cm="1">
        <f t="array" ref="J5">fn비고(F5,G5,H5)</f>
        <v/>
      </c>
    </row>
    <row r="6" spans="2:10" x14ac:dyDescent="0.3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HLOOKUP(SUMPRODUCT(F6:H6, {0.3,0.2,0.5}), $C$38:$G$39,2,1)</f>
        <v>D</v>
      </c>
      <c r="J6" s="2" t="str" cm="1">
        <f t="array" ref="J6">fn비고(F6,G6,H6)</f>
        <v/>
      </c>
    </row>
    <row r="7" spans="2:10" x14ac:dyDescent="0.3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HLOOKUP(SUMPRODUCT(F7:H7, {0.3,0.2,0.5}), $C$38:$G$39,2,1)</f>
        <v>F</v>
      </c>
      <c r="J7" s="2" t="str" cm="1">
        <f t="array" ref="J7">fn비고(F7,G7,H7)</f>
        <v/>
      </c>
    </row>
    <row r="8" spans="2:10" x14ac:dyDescent="0.3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HLOOKUP(SUMPRODUCT(F8:H8, {0.3,0.2,0.5}), $C$38:$G$39,2,1)</f>
        <v>A</v>
      </c>
      <c r="J8" s="2" t="str" cm="1">
        <f t="array" ref="J8">fn비고(F8,G8,H8)</f>
        <v>90우수학생</v>
      </c>
    </row>
    <row r="9" spans="2:10" x14ac:dyDescent="0.3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HLOOKUP(SUMPRODUCT(F9:H9, {0.3,0.2,0.5}), $C$38:$G$39,2,1)</f>
        <v>A</v>
      </c>
      <c r="J9" s="2" t="str" cm="1">
        <f t="array" ref="J9">fn비고(F9,G9,H9)</f>
        <v>90.7우수학생</v>
      </c>
    </row>
    <row r="10" spans="2:10" x14ac:dyDescent="0.3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HLOOKUP(SUMPRODUCT(F10:H10, {0.3,0.2,0.5}), $C$38:$G$39,2,1)</f>
        <v>C</v>
      </c>
      <c r="J10" s="2" t="str" cm="1">
        <f t="array" ref="J10">fn비고(F10,G10,H10)</f>
        <v/>
      </c>
    </row>
    <row r="11" spans="2:10" x14ac:dyDescent="0.3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HLOOKUP(SUMPRODUCT(F11:H11, {0.3,0.2,0.5}), $C$38:$G$39,2,1)</f>
        <v>C</v>
      </c>
      <c r="J11" s="2" t="str" cm="1">
        <f t="array" ref="J11">fn비고(F11,G11,H11)</f>
        <v/>
      </c>
    </row>
    <row r="12" spans="2:10" x14ac:dyDescent="0.3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HLOOKUP(SUMPRODUCT(F12:H12, {0.3,0.2,0.5}), $C$38:$G$39,2,1)</f>
        <v>C</v>
      </c>
      <c r="J12" s="2" t="str" cm="1">
        <f t="array" ref="J12">fn비고(F12,G12,H12)</f>
        <v/>
      </c>
    </row>
    <row r="13" spans="2:10" x14ac:dyDescent="0.3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HLOOKUP(SUMPRODUCT(F13:H13, {0.3,0.2,0.5}), $C$38:$G$39,2,1)</f>
        <v>C</v>
      </c>
      <c r="J13" s="2" t="str" cm="1">
        <f t="array" ref="J13">fn비고(F13,G13,H13)</f>
        <v/>
      </c>
    </row>
    <row r="14" spans="2:10" x14ac:dyDescent="0.3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HLOOKUP(SUMPRODUCT(F14:H14, {0.3,0.2,0.5}), $C$38:$G$39,2,1)</f>
        <v>C</v>
      </c>
      <c r="J14" s="2" t="str" cm="1">
        <f t="array" ref="J14">fn비고(F14,G14,H14)</f>
        <v/>
      </c>
    </row>
    <row r="15" spans="2:10" x14ac:dyDescent="0.3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HLOOKUP(SUMPRODUCT(F15:H15, {0.3,0.2,0.5}), $C$38:$G$39,2,1)</f>
        <v>C</v>
      </c>
      <c r="J15" s="2" t="str" cm="1">
        <f t="array" ref="J15">fn비고(F15,G15,H15)</f>
        <v/>
      </c>
    </row>
    <row r="16" spans="2:10" x14ac:dyDescent="0.3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HLOOKUP(SUMPRODUCT(F16:H16, {0.3,0.2,0.5}), $C$38:$G$39,2,1)</f>
        <v>B</v>
      </c>
      <c r="J16" s="2" t="str" cm="1">
        <f t="array" ref="J16">fn비고(F16,G16,H16)</f>
        <v/>
      </c>
    </row>
    <row r="17" spans="2:10" x14ac:dyDescent="0.3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HLOOKUP(SUMPRODUCT(F17:H17, {0.3,0.2,0.5}), $C$38:$G$39,2,1)</f>
        <v>C</v>
      </c>
      <c r="J17" s="2" t="str" cm="1">
        <f t="array" ref="J17">fn비고(F17,G17,H17)</f>
        <v/>
      </c>
    </row>
    <row r="18" spans="2:10" x14ac:dyDescent="0.3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HLOOKUP(SUMPRODUCT(F18:H18, {0.3,0.2,0.5}), $C$38:$G$39,2,1)</f>
        <v>C</v>
      </c>
      <c r="J18" s="2" t="str" cm="1">
        <f t="array" ref="J18">fn비고(F18,G18,H18)</f>
        <v/>
      </c>
    </row>
    <row r="19" spans="2:10" x14ac:dyDescent="0.3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HLOOKUP(SUMPRODUCT(F19:H19, {0.3,0.2,0.5}), $C$38:$G$39,2,1)</f>
        <v>A</v>
      </c>
      <c r="J19" s="2" t="str" cm="1">
        <f t="array" ref="J19">fn비고(F19,G19,H19)</f>
        <v>91.2우수학생</v>
      </c>
    </row>
    <row r="20" spans="2:10" x14ac:dyDescent="0.3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HLOOKUP(SUMPRODUCT(F20:H20, {0.3,0.2,0.5}), $C$38:$G$39,2,1)</f>
        <v>C</v>
      </c>
      <c r="J20" s="2" t="str" cm="1">
        <f t="array" ref="J20">fn비고(F20,G20,H20)</f>
        <v/>
      </c>
    </row>
    <row r="21" spans="2:10" x14ac:dyDescent="0.3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HLOOKUP(SUMPRODUCT(F21:H21, {0.3,0.2,0.5}), $C$38:$G$39,2,1)</f>
        <v>B</v>
      </c>
      <c r="J21" s="2" t="str" cm="1">
        <f t="array" ref="J21">fn비고(F21,G21,H21)</f>
        <v/>
      </c>
    </row>
    <row r="22" spans="2:10" x14ac:dyDescent="0.3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HLOOKUP(SUMPRODUCT(F22:H22, {0.3,0.2,0.5}), $C$38:$G$39,2,1)</f>
        <v>D</v>
      </c>
      <c r="J22" s="2" t="str" cm="1">
        <f t="array" ref="J22">fn비고(F22,G22,H22)</f>
        <v/>
      </c>
    </row>
    <row r="23" spans="2:10" x14ac:dyDescent="0.3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HLOOKUP(SUMPRODUCT(F23:H23, {0.3,0.2,0.5}), $C$38:$G$39,2,1)</f>
        <v>D</v>
      </c>
      <c r="J23" s="2" t="str" cm="1">
        <f t="array" ref="J23">fn비고(F23,G23,H23)</f>
        <v/>
      </c>
    </row>
    <row r="24" spans="2:10" x14ac:dyDescent="0.3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HLOOKUP(SUMPRODUCT(F24:H24, {0.3,0.2,0.5}), $C$38:$G$39,2,1)</f>
        <v>C</v>
      </c>
      <c r="J24" s="2" t="str" cm="1">
        <f t="array" ref="J24">fn비고(F24,G24,H24)</f>
        <v/>
      </c>
    </row>
    <row r="25" spans="2:10" x14ac:dyDescent="0.3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HLOOKUP(SUMPRODUCT(F25:H25, {0.3,0.2,0.5}), $C$38:$G$39,2,1)</f>
        <v>B</v>
      </c>
      <c r="J25" s="2" t="str" cm="1">
        <f t="array" ref="J25">fn비고(F25,G25,H25)</f>
        <v>89.4우수학생</v>
      </c>
    </row>
    <row r="26" spans="2:10" x14ac:dyDescent="0.3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HLOOKUP(SUMPRODUCT(F26:H26, {0.3,0.2,0.5}), $C$38:$G$39,2,1)</f>
        <v>C</v>
      </c>
      <c r="J26" s="2" t="str" cm="1">
        <f t="array" ref="J26">fn비고(F26,G26,H26)</f>
        <v/>
      </c>
    </row>
    <row r="27" spans="2:10" x14ac:dyDescent="0.3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HLOOKUP(SUMPRODUCT(F27:H27, {0.3,0.2,0.5}), $C$38:$G$39,2,1)</f>
        <v>A</v>
      </c>
      <c r="J27" s="2" t="str" cm="1">
        <f t="array" ref="J27">fn비고(F27,G27,H27)</f>
        <v>90.9우수학생</v>
      </c>
    </row>
    <row r="28" spans="2:10" x14ac:dyDescent="0.3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HLOOKUP(SUMPRODUCT(F28:H28, {0.3,0.2,0.5}), $C$38:$G$39,2,1)</f>
        <v>B</v>
      </c>
      <c r="J28" s="2" t="str" cm="1">
        <f t="array" ref="J28">fn비고(F28,G28,H28)</f>
        <v/>
      </c>
    </row>
    <row r="30" spans="2:10" x14ac:dyDescent="0.3">
      <c r="B30" t="s">
        <v>57</v>
      </c>
    </row>
    <row r="31" spans="2:10" x14ac:dyDescent="0.3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3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3">
      <c r="B33" s="1" t="s">
        <v>95</v>
      </c>
      <c r="C33" s="12" t="str">
        <f>REPT("☆", DCOUNTA($B$3:$H$28,$D$3,C31:C32))</f>
        <v>☆☆☆☆☆</v>
      </c>
      <c r="D33" s="12" t="str">
        <f>REPT("☆", DCOUNTA($B$3:$H$28,$D$3,D31:D32))</f>
        <v>☆☆</v>
      </c>
      <c r="E33" s="12" t="str">
        <f>REPT("☆", DCOUNTA($B$3:$H$28,$D$3,E31:E32))</f>
        <v>☆☆☆☆</v>
      </c>
      <c r="F33" s="12" t="str">
        <f>REPT("☆", DCOUNTA($B$3:$H$28,$D$3,F31:F32))</f>
        <v>☆☆☆☆☆☆</v>
      </c>
      <c r="G33" s="12" t="str">
        <f t="shared" ref="D33:H33" si="0">REPT("☆", DCOUNTA($B$3:$H$28,$D$3,G31:G32))</f>
        <v>☆☆☆</v>
      </c>
      <c r="H33" s="12" t="str">
        <f t="shared" si="0"/>
        <v>☆☆☆☆☆</v>
      </c>
    </row>
    <row r="34" spans="2:8" x14ac:dyDescent="0.3">
      <c r="B34" s="1" t="s">
        <v>96</v>
      </c>
      <c r="C34" s="12" t="str" cm="1">
        <f t="array" ref="C34">IFERROR(AVERAGE(IF(($D$4:$D$28=C32)*($H$4:$H$28&gt;=90), $H$4:$H$28)), "없음")</f>
        <v>없음</v>
      </c>
      <c r="D34" s="12" cm="1">
        <f t="array" ref="D34">IFERROR(AVERAGE(IF(($D$4:$D$28=D32)*($H$4:$H$28&gt;=90), $H$4:$H$28)), "없음")</f>
        <v>90</v>
      </c>
      <c r="E34" s="12" cm="1">
        <f t="array" ref="E34">IFERROR(AVERAGE(IF(($D$4:$D$28=E32)*($H$4:$H$28&gt;=90), $H$4:$H$28)), "없음")</f>
        <v>92</v>
      </c>
      <c r="F34" s="12" cm="1">
        <f t="array" ref="F34">IFERROR(AVERAGE(IF(($D$4:$D$28=F32)*($H$4:$H$28&gt;=90), $H$4:$H$28)), "없음")</f>
        <v>92</v>
      </c>
      <c r="G34" s="12" t="str" cm="1">
        <f t="array" ref="G34">IFERROR(AVERAGE(IF(($D$4:$D$28=G32)*($H$4:$H$28&gt;=90), $H$4:$H$28)), "없음")</f>
        <v>없음</v>
      </c>
      <c r="H34" s="12" cm="1">
        <f t="array" ref="H34">IFERROR(AVERAGE(IF(($D$4:$D$28=H32)*($H$4:$H$28&gt;=90), $H$4:$H$28)), "없음")</f>
        <v>92</v>
      </c>
    </row>
    <row r="35" spans="2:8" x14ac:dyDescent="0.3">
      <c r="B35" s="1" t="s">
        <v>97</v>
      </c>
      <c r="C35" s="12" cm="1">
        <f t="array" ref="C35">MAX(IF(($D$4:$D$28=C32)*((LEFT($B$4:$B$28,2)="23")+(LEFT($B$4:$B$28,2)="21")), $F$4:$F$28))</f>
        <v>93</v>
      </c>
      <c r="D35" s="12" cm="1">
        <f t="array" ref="D35">MAX(IF(($D$4:$D$28=D32)*((LEFT($B$4:$B$28,2)="23")+(LEFT($B$4:$B$28,2)="21")), $F$4:$F$28))</f>
        <v>97</v>
      </c>
      <c r="E35" s="12" cm="1">
        <f t="array" ref="E35">MAX(IF(($D$4:$D$28=E32)*((LEFT($B$4:$B$28,2)="23")+(LEFT($B$4:$B$28,2)="21")), $F$4:$F$28))</f>
        <v>89</v>
      </c>
      <c r="F35" s="12" cm="1">
        <f t="array" ref="F35">MAX(IF(($D$4:$D$28=F32)*((LEFT($B$4:$B$28,2)="23")+(LEFT($B$4:$B$28,2)="21")), $F$4:$F$28))</f>
        <v>92</v>
      </c>
      <c r="G35" s="12" cm="1">
        <f t="array" ref="G35">MAX(IF(($D$4:$D$28=G32)*((LEFT($B$4:$B$28,2)="23")+(LEFT($B$4:$B$28,2)="21")), $F$4:$F$28))</f>
        <v>71</v>
      </c>
      <c r="H35" s="12" cm="1">
        <f t="array" ref="H35">MAX(IF(($D$4:$D$28=H32)*((LEFT($B$4:$B$28,2)="23")+(LEFT($B$4:$B$28,2)="21")), $F$4:$F$28))</f>
        <v>87</v>
      </c>
    </row>
    <row r="37" spans="2:8" x14ac:dyDescent="0.3">
      <c r="B37" t="s">
        <v>98</v>
      </c>
    </row>
    <row r="38" spans="2:8" x14ac:dyDescent="0.3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3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C7" sqref="C7"/>
    </sheetView>
  </sheetViews>
  <sheetFormatPr defaultRowHeight="16.5" x14ac:dyDescent="0.3"/>
  <cols>
    <col min="1" max="1" width="15.375" bestFit="1" customWidth="1"/>
    <col min="2" max="2" width="14.625" bestFit="1" customWidth="1"/>
    <col min="3" max="3" width="13" bestFit="1" customWidth="1"/>
    <col min="4" max="4" width="13.125" bestFit="1" customWidth="1"/>
    <col min="5" max="5" width="12.375" bestFit="1" customWidth="1"/>
    <col min="6" max="6" width="13" bestFit="1" customWidth="1"/>
    <col min="7" max="7" width="13.125" bestFit="1" customWidth="1"/>
    <col min="8" max="8" width="12.375" bestFit="1" customWidth="1"/>
  </cols>
  <sheetData>
    <row r="3" spans="1:5" x14ac:dyDescent="0.3">
      <c r="A3" s="15" t="s">
        <v>4</v>
      </c>
      <c r="B3" s="15" t="s">
        <v>157</v>
      </c>
      <c r="C3" t="s">
        <v>154</v>
      </c>
      <c r="D3" t="s">
        <v>155</v>
      </c>
      <c r="E3" t="s">
        <v>156</v>
      </c>
    </row>
    <row r="4" spans="1:5" x14ac:dyDescent="0.3">
      <c r="A4" t="s">
        <v>15</v>
      </c>
      <c r="C4" s="16">
        <v>82</v>
      </c>
      <c r="D4" s="16">
        <v>77.5</v>
      </c>
      <c r="E4" s="16">
        <v>89.75</v>
      </c>
    </row>
    <row r="5" spans="1:5" x14ac:dyDescent="0.3">
      <c r="B5" t="s">
        <v>149</v>
      </c>
      <c r="C5" s="16">
        <v>77</v>
      </c>
      <c r="D5" s="16">
        <v>89</v>
      </c>
      <c r="E5" s="16">
        <v>92</v>
      </c>
    </row>
    <row r="6" spans="1:5" x14ac:dyDescent="0.3">
      <c r="B6" t="s">
        <v>150</v>
      </c>
      <c r="C6" s="16">
        <v>76</v>
      </c>
      <c r="D6" s="16">
        <v>65</v>
      </c>
      <c r="E6" s="16">
        <v>88</v>
      </c>
    </row>
    <row r="7" spans="1:5" x14ac:dyDescent="0.3">
      <c r="B7" t="s">
        <v>151</v>
      </c>
      <c r="C7" s="16">
        <v>87.5</v>
      </c>
      <c r="D7" s="16">
        <v>78</v>
      </c>
      <c r="E7" s="16">
        <v>89.5</v>
      </c>
    </row>
    <row r="8" spans="1:5" x14ac:dyDescent="0.3">
      <c r="A8" t="s">
        <v>30</v>
      </c>
      <c r="C8" s="16">
        <v>67</v>
      </c>
      <c r="D8" s="16">
        <v>83</v>
      </c>
      <c r="E8" s="16">
        <v>67</v>
      </c>
    </row>
    <row r="9" spans="1:5" x14ac:dyDescent="0.3">
      <c r="B9" t="s">
        <v>152</v>
      </c>
      <c r="C9" s="16">
        <v>71</v>
      </c>
      <c r="D9" s="16">
        <v>97</v>
      </c>
      <c r="E9" s="16">
        <v>68</v>
      </c>
    </row>
    <row r="10" spans="1:5" x14ac:dyDescent="0.3">
      <c r="B10" t="s">
        <v>150</v>
      </c>
      <c r="C10" s="16">
        <v>86</v>
      </c>
      <c r="D10" s="16">
        <v>68</v>
      </c>
      <c r="E10" s="16">
        <v>59</v>
      </c>
    </row>
    <row r="11" spans="1:5" x14ac:dyDescent="0.3">
      <c r="B11" t="s">
        <v>151</v>
      </c>
      <c r="C11" s="16">
        <v>55.5</v>
      </c>
      <c r="D11" s="16">
        <v>83.5</v>
      </c>
      <c r="E11" s="16">
        <v>70.5</v>
      </c>
    </row>
    <row r="12" spans="1:5" x14ac:dyDescent="0.3">
      <c r="A12" t="s">
        <v>19</v>
      </c>
      <c r="C12" s="16">
        <v>83</v>
      </c>
      <c r="D12" s="16">
        <v>78.166666666666671</v>
      </c>
      <c r="E12" s="16">
        <v>70.833333333333329</v>
      </c>
    </row>
    <row r="13" spans="1:5" x14ac:dyDescent="0.3">
      <c r="B13" t="s">
        <v>152</v>
      </c>
      <c r="C13" s="16">
        <v>97</v>
      </c>
      <c r="D13" s="16">
        <v>68</v>
      </c>
      <c r="E13" s="16">
        <v>89</v>
      </c>
    </row>
    <row r="14" spans="1:5" x14ac:dyDescent="0.3">
      <c r="B14" t="s">
        <v>149</v>
      </c>
      <c r="C14" s="16">
        <v>87</v>
      </c>
      <c r="D14" s="16">
        <v>84</v>
      </c>
      <c r="E14" s="16">
        <v>63</v>
      </c>
    </row>
    <row r="15" spans="1:5" x14ac:dyDescent="0.3">
      <c r="B15" t="s">
        <v>153</v>
      </c>
      <c r="C15" s="16">
        <v>79</v>
      </c>
      <c r="D15" s="16">
        <v>94</v>
      </c>
      <c r="E15" s="16">
        <v>69</v>
      </c>
    </row>
    <row r="16" spans="1:5" x14ac:dyDescent="0.3">
      <c r="B16" t="s">
        <v>151</v>
      </c>
      <c r="C16" s="16">
        <v>78.333333333333329</v>
      </c>
      <c r="D16" s="16">
        <v>74.333333333333329</v>
      </c>
      <c r="E16" s="16">
        <v>68</v>
      </c>
    </row>
    <row r="17" spans="1:5" x14ac:dyDescent="0.3">
      <c r="A17" t="s">
        <v>11</v>
      </c>
      <c r="C17" s="16">
        <v>70.142857142857139</v>
      </c>
      <c r="D17" s="16">
        <v>77.142857142857139</v>
      </c>
      <c r="E17" s="16">
        <v>76.857142857142861</v>
      </c>
    </row>
    <row r="18" spans="1:5" x14ac:dyDescent="0.3">
      <c r="B18" t="s">
        <v>152</v>
      </c>
      <c r="C18" s="16">
        <v>76</v>
      </c>
      <c r="D18" s="16">
        <v>80</v>
      </c>
      <c r="E18" s="16">
        <v>89</v>
      </c>
    </row>
    <row r="19" spans="1:5" x14ac:dyDescent="0.3">
      <c r="B19" t="s">
        <v>150</v>
      </c>
      <c r="C19" s="16">
        <v>64.5</v>
      </c>
      <c r="D19" s="16">
        <v>99</v>
      </c>
      <c r="E19" s="16">
        <v>59.5</v>
      </c>
    </row>
    <row r="20" spans="1:5" x14ac:dyDescent="0.3">
      <c r="B20" t="s">
        <v>151</v>
      </c>
      <c r="C20" s="16">
        <v>71.5</v>
      </c>
      <c r="D20" s="16">
        <v>65.5</v>
      </c>
      <c r="E20" s="16">
        <v>82.5</v>
      </c>
    </row>
    <row r="21" spans="1:5" x14ac:dyDescent="0.3">
      <c r="A21" t="s">
        <v>27</v>
      </c>
      <c r="C21" s="16">
        <v>69.5</v>
      </c>
      <c r="D21" s="16">
        <v>81.166666666666671</v>
      </c>
      <c r="E21" s="16">
        <v>78.666666666666671</v>
      </c>
    </row>
    <row r="22" spans="1:5" x14ac:dyDescent="0.3">
      <c r="B22" t="s">
        <v>149</v>
      </c>
      <c r="C22" s="16">
        <v>72</v>
      </c>
      <c r="D22" s="16">
        <v>96</v>
      </c>
      <c r="E22" s="16">
        <v>77</v>
      </c>
    </row>
    <row r="23" spans="1:5" x14ac:dyDescent="0.3">
      <c r="B23" t="s">
        <v>153</v>
      </c>
      <c r="C23" s="16">
        <v>50</v>
      </c>
      <c r="D23" s="16">
        <v>84</v>
      </c>
      <c r="E23" s="16">
        <v>79</v>
      </c>
    </row>
    <row r="24" spans="1:5" x14ac:dyDescent="0.3">
      <c r="B24" t="s">
        <v>150</v>
      </c>
      <c r="C24" s="16">
        <v>75</v>
      </c>
      <c r="D24" s="16">
        <v>85</v>
      </c>
      <c r="E24" s="16">
        <v>85.5</v>
      </c>
    </row>
    <row r="25" spans="1:5" x14ac:dyDescent="0.3">
      <c r="B25" t="s">
        <v>151</v>
      </c>
      <c r="C25" s="16">
        <v>72.5</v>
      </c>
      <c r="D25" s="16">
        <v>68.5</v>
      </c>
      <c r="E25" s="16">
        <v>72.5</v>
      </c>
    </row>
    <row r="26" spans="1:5" x14ac:dyDescent="0.3">
      <c r="A26" t="s">
        <v>33</v>
      </c>
      <c r="C26" s="16">
        <v>90.333333333333329</v>
      </c>
      <c r="D26" s="16">
        <v>91</v>
      </c>
      <c r="E26" s="16">
        <v>76.333333333333329</v>
      </c>
    </row>
    <row r="27" spans="1:5" x14ac:dyDescent="0.3">
      <c r="B27" t="s">
        <v>153</v>
      </c>
      <c r="C27" s="16">
        <v>94.5</v>
      </c>
      <c r="D27" s="16">
        <v>92.5</v>
      </c>
      <c r="E27" s="16">
        <v>87.5</v>
      </c>
    </row>
    <row r="28" spans="1:5" x14ac:dyDescent="0.3">
      <c r="B28" t="s">
        <v>151</v>
      </c>
      <c r="C28" s="16">
        <v>82</v>
      </c>
      <c r="D28" s="16">
        <v>88</v>
      </c>
      <c r="E28" s="16">
        <v>54</v>
      </c>
    </row>
    <row r="29" spans="1:5" x14ac:dyDescent="0.3">
      <c r="A29" t="s">
        <v>148</v>
      </c>
      <c r="C29" s="16">
        <v>75.766666666666666</v>
      </c>
      <c r="D29" s="16">
        <v>80.36666666666666</v>
      </c>
      <c r="E29" s="16">
        <v>76.36666666666666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zoomScaleNormal="100" workbookViewId="0">
      <selection activeCell="D16" sqref="D16"/>
    </sheetView>
  </sheetViews>
  <sheetFormatPr defaultRowHeight="16.5" outlineLevelRow="3" x14ac:dyDescent="0.3"/>
  <cols>
    <col min="1" max="1" width="3.25" customWidth="1"/>
    <col min="2" max="2" width="9.625" customWidth="1"/>
    <col min="3" max="3" width="15" customWidth="1"/>
    <col min="4" max="4" width="18.125" bestFit="1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3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3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3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3">
      <c r="B7" s="7"/>
      <c r="C7" s="8"/>
      <c r="D7" s="17" t="s">
        <v>165</v>
      </c>
      <c r="E7" s="9"/>
      <c r="F7" s="9">
        <f>SUBTOTAL(4,F4:F6)</f>
        <v>90</v>
      </c>
      <c r="G7" s="10"/>
    </row>
    <row r="8" spans="2:7" outlineLevel="1" x14ac:dyDescent="0.3">
      <c r="B8" s="7"/>
      <c r="C8" s="8"/>
      <c r="D8" s="17" t="s">
        <v>158</v>
      </c>
      <c r="E8" s="9"/>
      <c r="F8" s="9">
        <f>SUBTOTAL(1,F4:F6)</f>
        <v>81.333333333333329</v>
      </c>
      <c r="G8" s="10"/>
    </row>
    <row r="9" spans="2:7" outlineLevel="3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3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3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3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3">
      <c r="B13" s="7"/>
      <c r="C13" s="8"/>
      <c r="D13" s="17" t="s">
        <v>166</v>
      </c>
      <c r="E13" s="9"/>
      <c r="F13" s="9">
        <f>SUBTOTAL(4,F9:F12)</f>
        <v>99</v>
      </c>
      <c r="G13" s="10"/>
    </row>
    <row r="14" spans="2:7" outlineLevel="1" x14ac:dyDescent="0.3">
      <c r="B14" s="7"/>
      <c r="C14" s="8"/>
      <c r="D14" s="17" t="s">
        <v>159</v>
      </c>
      <c r="E14" s="9"/>
      <c r="F14" s="9">
        <f>SUBTOTAL(1,F9:F12)</f>
        <v>83</v>
      </c>
      <c r="G14" s="10"/>
    </row>
    <row r="15" spans="2:7" outlineLevel="3" x14ac:dyDescent="0.3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3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3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3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3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3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3">
      <c r="B21" s="7"/>
      <c r="C21" s="8"/>
      <c r="D21" s="17" t="s">
        <v>167</v>
      </c>
      <c r="E21" s="9"/>
      <c r="F21" s="9">
        <f>SUBTOTAL(4,F15:F20)</f>
        <v>94</v>
      </c>
      <c r="G21" s="10"/>
    </row>
    <row r="22" spans="2:7" outlineLevel="1" x14ac:dyDescent="0.3">
      <c r="B22" s="7"/>
      <c r="C22" s="8"/>
      <c r="D22" s="17" t="s">
        <v>160</v>
      </c>
      <c r="E22" s="9"/>
      <c r="F22" s="9">
        <f>SUBTOTAL(1,F15:F20)</f>
        <v>78.166666666666671</v>
      </c>
      <c r="G22" s="10"/>
    </row>
    <row r="23" spans="2:7" outlineLevel="3" x14ac:dyDescent="0.3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3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3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3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3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3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3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3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3">
      <c r="B31" s="7"/>
      <c r="C31" s="8"/>
      <c r="D31" s="17" t="s">
        <v>168</v>
      </c>
      <c r="E31" s="9"/>
      <c r="F31" s="9">
        <f>SUBTOTAL(4,F23:F30)</f>
        <v>100</v>
      </c>
      <c r="G31" s="10"/>
    </row>
    <row r="32" spans="2:7" outlineLevel="1" x14ac:dyDescent="0.3">
      <c r="B32" s="7"/>
      <c r="C32" s="8"/>
      <c r="D32" s="17" t="s">
        <v>161</v>
      </c>
      <c r="E32" s="9"/>
      <c r="F32" s="9">
        <f>SUBTOTAL(1,F23:F30)</f>
        <v>79.75</v>
      </c>
      <c r="G32" s="10"/>
    </row>
    <row r="33" spans="2:7" outlineLevel="3" x14ac:dyDescent="0.3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3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3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3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3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3">
      <c r="B38" s="7"/>
      <c r="C38" s="8"/>
      <c r="D38" s="17" t="s">
        <v>169</v>
      </c>
      <c r="E38" s="9"/>
      <c r="F38" s="9">
        <f>SUBTOTAL(4,F33:F37)</f>
        <v>97</v>
      </c>
      <c r="G38" s="10"/>
    </row>
    <row r="39" spans="2:7" outlineLevel="1" x14ac:dyDescent="0.3">
      <c r="B39" s="7"/>
      <c r="C39" s="8"/>
      <c r="D39" s="17" t="s">
        <v>162</v>
      </c>
      <c r="E39" s="9"/>
      <c r="F39" s="9">
        <f>SUBTOTAL(1,F33:F37)</f>
        <v>85.6</v>
      </c>
      <c r="G39" s="10"/>
    </row>
    <row r="40" spans="2:7" outlineLevel="3" x14ac:dyDescent="0.3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3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3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3">
      <c r="B43" s="18"/>
      <c r="C43" s="19"/>
      <c r="D43" s="20" t="s">
        <v>170</v>
      </c>
      <c r="E43" s="18"/>
      <c r="F43" s="18">
        <f>SUBTOTAL(4,F40:F42)</f>
        <v>98</v>
      </c>
      <c r="G43" s="18"/>
    </row>
    <row r="44" spans="2:7" outlineLevel="1" x14ac:dyDescent="0.3">
      <c r="B44" s="18"/>
      <c r="C44" s="19"/>
      <c r="D44" s="20" t="s">
        <v>163</v>
      </c>
      <c r="E44" s="18"/>
      <c r="F44" s="18">
        <f>SUBTOTAL(1,F40:F42)</f>
        <v>91</v>
      </c>
      <c r="G44" s="18"/>
    </row>
    <row r="45" spans="2:7" x14ac:dyDescent="0.3">
      <c r="B45" s="18"/>
      <c r="C45" s="19"/>
      <c r="D45" s="20" t="s">
        <v>171</v>
      </c>
      <c r="E45" s="18"/>
      <c r="F45" s="18">
        <f>SUBTOTAL(4,F4:F42)</f>
        <v>100</v>
      </c>
      <c r="G45" s="18"/>
    </row>
    <row r="46" spans="2:7" x14ac:dyDescent="0.3">
      <c r="B46" s="18"/>
      <c r="C46" s="19"/>
      <c r="D46" s="20" t="s">
        <v>164</v>
      </c>
      <c r="E46" s="18"/>
      <c r="F46" s="18">
        <f>SUBTOTAL(1,F4:F42)</f>
        <v>82.206896551724142</v>
      </c>
      <c r="G46" s="18"/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" promptTitle="입력 방법" prompt="목록에서 학과명을 선택하거나 직접 입력하세요." sqref="D33:D37 D4:D6 D9:D12 D15:D20 D23:D30 D40:D42" xr:uid="{60A4DFE0-DCE6-4B95-BD57-08291509672C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4" zoomScaleNormal="100" workbookViewId="0">
      <selection activeCell="O22" sqref="O22"/>
    </sheetView>
  </sheetViews>
  <sheetFormatPr defaultRowHeight="16.5" x14ac:dyDescent="0.3"/>
  <cols>
    <col min="1" max="1" width="4.625" customWidth="1"/>
    <col min="4" max="4" width="13" bestFit="1" customWidth="1"/>
  </cols>
  <sheetData>
    <row r="3" spans="2:7" x14ac:dyDescent="0.3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3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3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3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3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3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3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3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3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3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3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3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O10" sqref="O10"/>
    </sheetView>
  </sheetViews>
  <sheetFormatPr defaultRowHeight="16.5" x14ac:dyDescent="0.3"/>
  <cols>
    <col min="1" max="1" width="4.125" customWidth="1"/>
    <col min="2" max="2" width="8.125" customWidth="1"/>
    <col min="3" max="13" width="7.5" customWidth="1"/>
  </cols>
  <sheetData>
    <row r="5" spans="2:13" x14ac:dyDescent="0.3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3">
      <c r="B6" s="11" t="s">
        <v>10</v>
      </c>
      <c r="C6" s="21">
        <v>1</v>
      </c>
      <c r="D6" s="21">
        <v>1</v>
      </c>
      <c r="E6" s="21">
        <v>1</v>
      </c>
      <c r="F6" s="21">
        <v>1</v>
      </c>
      <c r="G6" s="21">
        <v>1</v>
      </c>
      <c r="H6" s="21">
        <v>1</v>
      </c>
      <c r="I6" s="21">
        <v>1</v>
      </c>
      <c r="J6" s="21">
        <v>1</v>
      </c>
      <c r="K6" s="21">
        <v>1</v>
      </c>
      <c r="L6" s="21">
        <v>0</v>
      </c>
      <c r="M6" s="13">
        <f t="shared" ref="M6:M23" si="0">SUM(C6:L6)*10</f>
        <v>90</v>
      </c>
    </row>
    <row r="7" spans="2:13" x14ac:dyDescent="0.3">
      <c r="B7" s="11" t="s">
        <v>43</v>
      </c>
      <c r="C7" s="21">
        <v>1</v>
      </c>
      <c r="D7" s="21">
        <v>1</v>
      </c>
      <c r="E7" s="21">
        <v>0</v>
      </c>
      <c r="F7" s="21">
        <v>1</v>
      </c>
      <c r="G7" s="21">
        <v>1</v>
      </c>
      <c r="H7" s="21">
        <v>1</v>
      </c>
      <c r="I7" s="21">
        <v>1</v>
      </c>
      <c r="J7" s="21">
        <v>1</v>
      </c>
      <c r="K7" s="21">
        <v>1</v>
      </c>
      <c r="L7" s="21">
        <v>1</v>
      </c>
      <c r="M7" s="13">
        <f t="shared" si="0"/>
        <v>90</v>
      </c>
    </row>
    <row r="8" spans="2:13" x14ac:dyDescent="0.3">
      <c r="B8" s="11" t="s">
        <v>45</v>
      </c>
      <c r="C8" s="21">
        <v>0</v>
      </c>
      <c r="D8" s="21">
        <v>1</v>
      </c>
      <c r="E8" s="21">
        <v>1</v>
      </c>
      <c r="F8" s="21">
        <v>1</v>
      </c>
      <c r="G8" s="21">
        <v>1</v>
      </c>
      <c r="H8" s="21">
        <v>1</v>
      </c>
      <c r="I8" s="21">
        <v>1</v>
      </c>
      <c r="J8" s="21">
        <v>1</v>
      </c>
      <c r="K8" s="21">
        <v>0</v>
      </c>
      <c r="L8" s="21">
        <v>1</v>
      </c>
      <c r="M8" s="13">
        <f t="shared" si="0"/>
        <v>80</v>
      </c>
    </row>
    <row r="9" spans="2:13" x14ac:dyDescent="0.3">
      <c r="B9" s="11" t="s">
        <v>46</v>
      </c>
      <c r="C9" s="21">
        <v>1</v>
      </c>
      <c r="D9" s="21">
        <v>1</v>
      </c>
      <c r="E9" s="21">
        <v>1</v>
      </c>
      <c r="F9" s="21">
        <v>1</v>
      </c>
      <c r="G9" s="21">
        <v>1</v>
      </c>
      <c r="H9" s="21">
        <v>1</v>
      </c>
      <c r="I9" s="21">
        <v>1</v>
      </c>
      <c r="J9" s="21">
        <v>1</v>
      </c>
      <c r="K9" s="21">
        <v>1</v>
      </c>
      <c r="L9" s="21">
        <v>1</v>
      </c>
      <c r="M9" s="13">
        <f t="shared" si="0"/>
        <v>100</v>
      </c>
    </row>
    <row r="10" spans="2:13" x14ac:dyDescent="0.3">
      <c r="B10" s="11" t="s">
        <v>47</v>
      </c>
      <c r="C10" s="21">
        <v>0</v>
      </c>
      <c r="D10" s="21">
        <v>1</v>
      </c>
      <c r="E10" s="21">
        <v>1</v>
      </c>
      <c r="F10" s="21">
        <v>1</v>
      </c>
      <c r="G10" s="21">
        <v>1</v>
      </c>
      <c r="H10" s="21">
        <v>1</v>
      </c>
      <c r="I10" s="21">
        <v>1</v>
      </c>
      <c r="J10" s="21">
        <v>1</v>
      </c>
      <c r="K10" s="21">
        <v>1</v>
      </c>
      <c r="L10" s="21">
        <v>1</v>
      </c>
      <c r="M10" s="13">
        <f t="shared" si="0"/>
        <v>90</v>
      </c>
    </row>
    <row r="11" spans="2:13" x14ac:dyDescent="0.3">
      <c r="B11" s="11" t="s">
        <v>48</v>
      </c>
      <c r="C11" s="21">
        <v>1</v>
      </c>
      <c r="D11" s="21">
        <v>1</v>
      </c>
      <c r="E11" s="21">
        <v>1</v>
      </c>
      <c r="F11" s="21">
        <v>1</v>
      </c>
      <c r="G11" s="21">
        <v>1</v>
      </c>
      <c r="H11" s="21">
        <v>1</v>
      </c>
      <c r="I11" s="21">
        <v>0</v>
      </c>
      <c r="J11" s="21">
        <v>0</v>
      </c>
      <c r="K11" s="21">
        <v>1</v>
      </c>
      <c r="L11" s="21">
        <v>1</v>
      </c>
      <c r="M11" s="13">
        <f t="shared" si="0"/>
        <v>80</v>
      </c>
    </row>
    <row r="12" spans="2:13" x14ac:dyDescent="0.3">
      <c r="B12" s="11" t="s">
        <v>14</v>
      </c>
      <c r="C12" s="21">
        <v>0</v>
      </c>
      <c r="D12" s="21">
        <v>1</v>
      </c>
      <c r="E12" s="21">
        <v>1</v>
      </c>
      <c r="F12" s="21">
        <v>1</v>
      </c>
      <c r="G12" s="21">
        <v>0</v>
      </c>
      <c r="H12" s="21">
        <v>1</v>
      </c>
      <c r="I12" s="21">
        <v>1</v>
      </c>
      <c r="J12" s="21">
        <v>1</v>
      </c>
      <c r="K12" s="21">
        <v>0</v>
      </c>
      <c r="L12" s="21">
        <v>1</v>
      </c>
      <c r="M12" s="13">
        <f t="shared" si="0"/>
        <v>70</v>
      </c>
    </row>
    <row r="13" spans="2:13" x14ac:dyDescent="0.3">
      <c r="B13" s="11" t="s">
        <v>18</v>
      </c>
      <c r="C13" s="21">
        <v>1</v>
      </c>
      <c r="D13" s="21">
        <v>1</v>
      </c>
      <c r="E13" s="21">
        <v>1</v>
      </c>
      <c r="F13" s="21">
        <v>1</v>
      </c>
      <c r="G13" s="21">
        <v>1</v>
      </c>
      <c r="H13" s="21">
        <v>1</v>
      </c>
      <c r="I13" s="21">
        <v>1</v>
      </c>
      <c r="J13" s="21">
        <v>1</v>
      </c>
      <c r="K13" s="21">
        <v>1</v>
      </c>
      <c r="L13" s="21">
        <v>0</v>
      </c>
      <c r="M13" s="13">
        <f t="shared" si="0"/>
        <v>90</v>
      </c>
    </row>
    <row r="14" spans="2:13" x14ac:dyDescent="0.3">
      <c r="B14" s="11" t="s">
        <v>36</v>
      </c>
      <c r="C14" s="21">
        <v>1</v>
      </c>
      <c r="D14" s="21">
        <v>1</v>
      </c>
      <c r="E14" s="21">
        <v>1</v>
      </c>
      <c r="F14" s="21">
        <v>1</v>
      </c>
      <c r="G14" s="21">
        <v>1</v>
      </c>
      <c r="H14" s="21">
        <v>1</v>
      </c>
      <c r="I14" s="21">
        <v>1</v>
      </c>
      <c r="J14" s="21">
        <v>1</v>
      </c>
      <c r="K14" s="21">
        <v>1</v>
      </c>
      <c r="L14" s="21">
        <v>1</v>
      </c>
      <c r="M14" s="13">
        <f t="shared" si="0"/>
        <v>100</v>
      </c>
    </row>
    <row r="15" spans="2:13" x14ac:dyDescent="0.3">
      <c r="B15" s="11" t="s">
        <v>37</v>
      </c>
      <c r="C15" s="21">
        <v>1</v>
      </c>
      <c r="D15" s="21">
        <v>1</v>
      </c>
      <c r="E15" s="21">
        <v>1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1</v>
      </c>
      <c r="L15" s="21">
        <v>1</v>
      </c>
      <c r="M15" s="13">
        <f t="shared" si="0"/>
        <v>60</v>
      </c>
    </row>
    <row r="16" spans="2:13" x14ac:dyDescent="0.3">
      <c r="B16" s="11" t="s">
        <v>38</v>
      </c>
      <c r="C16" s="21">
        <v>1</v>
      </c>
      <c r="D16" s="21">
        <v>1</v>
      </c>
      <c r="E16" s="21">
        <v>1</v>
      </c>
      <c r="F16" s="21">
        <v>1</v>
      </c>
      <c r="G16" s="21">
        <v>1</v>
      </c>
      <c r="H16" s="21">
        <v>1</v>
      </c>
      <c r="I16" s="21">
        <v>1</v>
      </c>
      <c r="J16" s="21">
        <v>1</v>
      </c>
      <c r="K16" s="21">
        <v>1</v>
      </c>
      <c r="L16" s="21">
        <v>1</v>
      </c>
      <c r="M16" s="13">
        <f t="shared" si="0"/>
        <v>100</v>
      </c>
    </row>
    <row r="17" spans="2:13" x14ac:dyDescent="0.3">
      <c r="B17" s="11" t="s">
        <v>39</v>
      </c>
      <c r="C17" s="21">
        <v>1</v>
      </c>
      <c r="D17" s="21">
        <v>1</v>
      </c>
      <c r="E17" s="21">
        <v>1</v>
      </c>
      <c r="F17" s="21">
        <v>1</v>
      </c>
      <c r="G17" s="21">
        <v>1</v>
      </c>
      <c r="H17" s="21">
        <v>0</v>
      </c>
      <c r="I17" s="21">
        <v>1</v>
      </c>
      <c r="J17" s="21">
        <v>1</v>
      </c>
      <c r="K17" s="21">
        <v>0</v>
      </c>
      <c r="L17" s="21">
        <v>0</v>
      </c>
      <c r="M17" s="13">
        <f t="shared" si="0"/>
        <v>70</v>
      </c>
    </row>
    <row r="18" spans="2:13" x14ac:dyDescent="0.3">
      <c r="B18" s="11" t="s">
        <v>40</v>
      </c>
      <c r="C18" s="21">
        <v>1</v>
      </c>
      <c r="D18" s="21">
        <v>1</v>
      </c>
      <c r="E18" s="21">
        <v>1</v>
      </c>
      <c r="F18" s="21">
        <v>1</v>
      </c>
      <c r="G18" s="21">
        <v>1</v>
      </c>
      <c r="H18" s="21">
        <v>1</v>
      </c>
      <c r="I18" s="21">
        <v>1</v>
      </c>
      <c r="J18" s="21">
        <v>1</v>
      </c>
      <c r="K18" s="21">
        <v>1</v>
      </c>
      <c r="L18" s="21">
        <v>0</v>
      </c>
      <c r="M18" s="13">
        <f t="shared" si="0"/>
        <v>90</v>
      </c>
    </row>
    <row r="19" spans="2:13" x14ac:dyDescent="0.3">
      <c r="B19" s="11" t="s">
        <v>41</v>
      </c>
      <c r="C19" s="21">
        <v>1</v>
      </c>
      <c r="D19" s="21">
        <v>1</v>
      </c>
      <c r="E19" s="21">
        <v>1</v>
      </c>
      <c r="F19" s="21">
        <v>1</v>
      </c>
      <c r="G19" s="21">
        <v>1</v>
      </c>
      <c r="H19" s="21">
        <v>1</v>
      </c>
      <c r="I19" s="21">
        <v>1</v>
      </c>
      <c r="J19" s="21">
        <v>1</v>
      </c>
      <c r="K19" s="21">
        <v>1</v>
      </c>
      <c r="L19" s="21">
        <v>1</v>
      </c>
      <c r="M19" s="13">
        <f t="shared" si="0"/>
        <v>100</v>
      </c>
    </row>
    <row r="20" spans="2:13" x14ac:dyDescent="0.3">
      <c r="B20" s="11" t="s">
        <v>42</v>
      </c>
      <c r="C20" s="21">
        <v>1</v>
      </c>
      <c r="D20" s="21">
        <v>1</v>
      </c>
      <c r="E20" s="21">
        <v>1</v>
      </c>
      <c r="F20" s="21">
        <v>1</v>
      </c>
      <c r="G20" s="21">
        <v>1</v>
      </c>
      <c r="H20" s="21">
        <v>1</v>
      </c>
      <c r="I20" s="21">
        <v>1</v>
      </c>
      <c r="J20" s="21">
        <v>1</v>
      </c>
      <c r="K20" s="21">
        <v>1</v>
      </c>
      <c r="L20" s="21">
        <v>1</v>
      </c>
      <c r="M20" s="13">
        <f t="shared" si="0"/>
        <v>100</v>
      </c>
    </row>
    <row r="21" spans="2:13" x14ac:dyDescent="0.3">
      <c r="B21" s="11" t="s">
        <v>49</v>
      </c>
      <c r="C21" s="21">
        <v>1</v>
      </c>
      <c r="D21" s="21">
        <v>1</v>
      </c>
      <c r="E21" s="21">
        <v>1</v>
      </c>
      <c r="F21" s="21">
        <v>1</v>
      </c>
      <c r="G21" s="21">
        <v>1</v>
      </c>
      <c r="H21" s="21"/>
      <c r="I21" s="21">
        <v>1</v>
      </c>
      <c r="J21" s="21">
        <v>1</v>
      </c>
      <c r="K21" s="21">
        <v>1</v>
      </c>
      <c r="L21" s="21">
        <v>1</v>
      </c>
      <c r="M21" s="13">
        <f t="shared" si="0"/>
        <v>90</v>
      </c>
    </row>
    <row r="22" spans="2:13" x14ac:dyDescent="0.3">
      <c r="B22" s="11" t="s">
        <v>23</v>
      </c>
      <c r="C22" s="21">
        <v>1</v>
      </c>
      <c r="D22" s="21">
        <v>1</v>
      </c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13">
        <f t="shared" si="0"/>
        <v>100</v>
      </c>
    </row>
    <row r="23" spans="2:13" x14ac:dyDescent="0.3">
      <c r="B23" s="11" t="s">
        <v>24</v>
      </c>
      <c r="C23" s="21">
        <v>1</v>
      </c>
      <c r="D23" s="21">
        <v>1</v>
      </c>
      <c r="E23" s="21">
        <v>1</v>
      </c>
      <c r="F23" s="21">
        <v>1</v>
      </c>
      <c r="G23" s="21">
        <v>1</v>
      </c>
      <c r="H23" s="21">
        <v>1</v>
      </c>
      <c r="I23" s="21">
        <v>1</v>
      </c>
      <c r="J23" s="21">
        <v>1</v>
      </c>
      <c r="K23" s="21">
        <v>1</v>
      </c>
      <c r="L23" s="2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tabSelected="1" zoomScaleNormal="100" workbookViewId="0">
      <selection activeCell="J9" sqref="J9"/>
    </sheetView>
  </sheetViews>
  <sheetFormatPr defaultRowHeight="16.5" x14ac:dyDescent="0.3"/>
  <cols>
    <col min="1" max="1" width="3.625" customWidth="1"/>
    <col min="4" max="4" width="13.75" customWidth="1"/>
    <col min="9" max="9" width="13" bestFit="1" customWidth="1"/>
  </cols>
  <sheetData>
    <row r="1" spans="2:9" x14ac:dyDescent="0.3">
      <c r="B1" s="2"/>
      <c r="C1" s="2"/>
    </row>
    <row r="2" spans="2:9" x14ac:dyDescent="0.3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3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3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3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3">
      <c r="B6" s="2" t="s">
        <v>172</v>
      </c>
      <c r="C6" s="2" t="s">
        <v>173</v>
      </c>
      <c r="D6" t="s">
        <v>33</v>
      </c>
      <c r="E6">
        <v>105</v>
      </c>
      <c r="F6">
        <v>100</v>
      </c>
      <c r="G6">
        <v>100</v>
      </c>
      <c r="I6" s="1" t="s">
        <v>4</v>
      </c>
    </row>
    <row r="7" spans="2:9" x14ac:dyDescent="0.3">
      <c r="B7" s="2"/>
      <c r="C7" s="2"/>
      <c r="I7" t="s">
        <v>27</v>
      </c>
    </row>
    <row r="8" spans="2:9" x14ac:dyDescent="0.3">
      <c r="B8" s="2"/>
      <c r="C8" s="2"/>
      <c r="I8" t="s">
        <v>33</v>
      </c>
    </row>
    <row r="9" spans="2:9" x14ac:dyDescent="0.3">
      <c r="B9" s="2"/>
      <c r="C9" s="2"/>
      <c r="I9" t="s">
        <v>15</v>
      </c>
    </row>
    <row r="10" spans="2:9" x14ac:dyDescent="0.3">
      <c r="B10" s="2"/>
      <c r="C10" s="2"/>
      <c r="I10" t="s">
        <v>11</v>
      </c>
    </row>
    <row r="11" spans="2:9" x14ac:dyDescent="0.3">
      <c r="B11" s="2"/>
      <c r="C11" s="2"/>
      <c r="I11" t="s">
        <v>30</v>
      </c>
    </row>
    <row r="12" spans="2:9" x14ac:dyDescent="0.3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657225</xdr:colOff>
                <xdr:row>3</xdr:row>
                <xdr:rowOff>9525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Y E A A B Q S w M E F A A C A A g A V K A 6 W S w r m B u k A A A A 9 g A A A B I A H A B D b 2 5 m a W c v U G F j a 2 F n Z S 5 4 b W w g o h g A K K A U A A A A A A A A A A A A A A A A A A A A A A A A A A A A h Y 8 x D o I w G I W v Q r r T l r I Q 8 l M G R y U x m h j X B i o 0 Q G t o s d z N w S N 5 B T G K u j m + 7 3 3 D e / f r D f K p 7 4 K L H K w y O k M R p i i Q u j S V 0 n W G R n c K E 5 R z 2 I q y F b U M Z l n b d L J V h h r n z i k h 3 n v s Y 2 y G m j B K I 3 I s N v u y k b 1 A H 1 n 9 l 0 O l r R O 6 l I j D 4 T W G M x z F D M c s w R T I A q F Q + i u w e e + z / Y G w G j s 3 D p K 3 J l z v g C w R y P s D f w B Q S w M E F A A C A A g A V K A 6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S g O l l Z k 2 2 c 0 A E A A P A E A A A T A B w A R m 9 y b X V s Y X M v U 2 V j d G l v b j E u b S C i G A A o o B Q A A A A A A A A A A A A A A A A A A A A A A A A A A A D V k 0 F L 4 0 A Y h u + F / o d h 9 t J C K N b j S g / S R d i L i P b W l m W a f q u B J p H M K C y l U L G C 0 o M V W 5 p i u v T i e q 1 t F y L q H 8 p M / o O T T m i 3 r C 4 s n s w l 3 0 x m v v e d 5 8 1 Q 0 J l h W 2 h P v b M b y U Q y Q Q + I A 1 U k W v d i d I J y q A Y s m U D y E T c d P v X l z K a u A 6 W Z L 4 S R C q G Q 2 j J q k M n b F g O L 0 R T O f y 4 F v s 8 n f f E 4 C w d e N v A v S m t Z J P p X 4 q x Z W l t H o u 2 F f V f 8 v O X d M R 8 + h T 0 3 8 M e l s D c Q p 0 M l m y G 6 X q 3 g t I a K e Q c I g 2 1 y b O y T y O S O Y x + C w w y g O e Y c Q T m t K X f f F o a V z 3 p x T z 8 A k + Q w 1 r 4 y M H N Y L c D l R j F y X o 7 3 f c J i 5 A X 3 Y 9 7 x p M U Z E u c u l k 0 K p C I P t Q u m f Q x 5 u 3 Z k W j Q V S 2 h 1 L L 3 y y T n W U F Q F 0 y f x 3 O X X 3 n x 8 e R G M m 8 s v c S V P h h v p Z M K w 3 l b 9 k 7 7 a / I H o L w y / R T / G 8 Q 7 6 q o O i v 8 K c t 2 e 8 / R D 8 7 k S 7 l 5 m M W u G g K 2 M K X T + a j e P / z x Q k l I + V g j L 8 j x S i X / F 9 K c g O K 3 d A D G f 8 V 2 t e 3 V 0 p 7 C v A F y p 8 2 g w m z 3 M V b x S 6 v a V I w S E W / W 4 7 p t I p / D g E m n r N l l a v Y 6 n P z 1 r i p i u G 0 f 1 i c j G q S k C N 1 W z / U t t 4 A V B L A Q I t A B Q A A g A I A F S g O l k s K 5 g b p A A A A P Y A A A A S A A A A A A A A A A A A A A A A A A A A A A B D b 2 5 m a W c v U G F j a 2 F n Z S 5 4 b W x Q S w E C L Q A U A A I A C A B U o D p Z D 8 r p q 6 Q A A A D p A A A A E w A A A A A A A A A A A A A A A A D w A A A A W 0 N v b n R l b n R f V H l w Z X N d L n h t b F B L A Q I t A B Q A A g A I A F S g O l l Z k 2 2 c 0 A E A A P A E A A A T A A A A A A A A A A A A A A A A A O E B A A B G b 3 J t d W x h c y 9 T Z W N 0 a W 9 u M S 5 t U E s F B g A A A A A D A A M A w g A A A P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Q c A A A A A A A A w h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4 N C V C M S V F Q y V B M C U 4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w N j Q 5 Z T l i L T F m Y W Y t N G M x Z S 0 5 N j R l L T d h M D A y N D Z j Z W Q 0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+ 2 D k O y D i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y N l Q x M T o w M T o x M i 4 y N D U z N T M z W i I g L z 4 8 R W 5 0 c n k g V H l w Z T 0 i R m l s b E N v b H V t b l R 5 c G V z I i B W Y W x 1 Z T 0 i c 0 J R V U Y i I C 8 + P E V u d H J 5 I F R 5 c G U 9 I k Z p b G x D b 2 x 1 b W 5 O Y W 1 l c y I g V m F s d W U 9 I n N b J n F 1 b 3 Q 7 V E 9 F S U M m c X V v d D s s J n F 1 b 3 Q 7 7 L u 0 7 Z O o 7 Y S w J n F 1 b 3 Q 7 L C Z x d W 9 0 O + y g h O q z t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6 r i 4 6 7 K X 7 L u 0 7 Z m c M e q 4 i V x c X F w w M S D s l 5 H s h Y B c X F x c M D I g 7 I u c 7 Z e Y 7 J 6 l 6 5 S w 6 5 2 8 7 Z W Y 6 r i w X F x c X O 2 V m e y D n e y E s e y g g S 5 h Y 2 N k Y i 8 v 7 I S x 7 K C B L n t U T 0 V J Q y w y f S Z x d W 9 0 O y w m c X V v d D t T Z X J 2 Z X I u R G F 0 Y W J h c 2 V c X C 8 y L 0 Z p b G U v Y z p c X F x c 6 r i 4 6 7 K X 7 L u 0 7 Z m c M e q 4 i V x c X F w w M S D s l 5 H s h Y B c X F x c M D I g 7 I u c 7 Z e Y 7 J 6 l 6 5 S w 6 5 2 8 7 Z W Y 6 r i w X F x c X O 2 V m e y D n e y E s e y g g S 5 h Y 2 N k Y i 8 v 7 I S x 7 K C B L n v s u 7 T t k 6 j t h L A s M 3 0 m c X V v d D s s J n F 1 b 3 Q 7 U 2 V y d m V y L k R h d G F i Y X N l X F w v M i 9 G a W x l L 2 M 6 X F x c X O q 4 u O u y l + y 7 t O 2 Z n D H q u I l c X F x c M D E g 7 J e R 7 I W A X F x c X D A y I O y L n O 2 X m O y e p e u U s O u d v O 2 V m O q 4 s F x c X F z t l Z n s g 5 3 s h L H s o I E u Y W N j Z G I v L + y E s e y g g S 5 7 7 K C E 6 r O 1 M i w 0 f S Z x d W 9 0 O 1 0 s J n F 1 b 3 Q 7 Q 2 9 s d W 1 u Q 2 9 1 b n Q m c X V v d D s 6 M y w m c X V v d D t L Z X l D b 2 x 1 b W 5 O Y W 1 l c y Z x d W 9 0 O z p b X S w m c X V v d D t D b 2 x 1 b W 5 J Z G V u d G l 0 a W V z J n F 1 b 3 Q 7 O l s m c X V v d D t T Z X J 2 Z X I u R G F 0 Y W J h c 2 V c X C 8 y L 0 Z p b G U v Y z p c X F x c 6 r i 4 6 7 K X 7 L u 0 7 Z m c M e q 4 i V x c X F w w M S D s l 5 H s h Y B c X F x c M D I g 7 I u c 7 Z e Y 7 J 6 l 6 5 S w 6 5 2 8 7 Z W Y 6 r i w X F x c X O 2 V m e y D n e y E s e y g g S 5 h Y 2 N k Y i 8 v 7 I S x 7 K C B L n t U T 0 V J Q y w y f S Z x d W 9 0 O y w m c X V v d D t T Z X J 2 Z X I u R G F 0 Y W J h c 2 V c X C 8 y L 0 Z p b G U v Y z p c X F x c 6 r i 4 6 7 K X 7 L u 0 7 Z m c M e q 4 i V x c X F w w M S D s l 5 H s h Y B c X F x c M D I g 7 I u c 7 Z e Y 7 J 6 l 6 5 S w 6 5 2 8 7 Z W Y 6 r i w X F x c X O 2 V m e y D n e y E s e y g g S 5 h Y 2 N k Y i 8 v 7 I S x 7 K C B L n v s u 7 T t k 6 j t h L A s M 3 0 m c X V v d D s s J n F 1 b 3 Q 7 U 2 V y d m V y L k R h d G F i Y X N l X F w v M i 9 G a W x l L 2 M 6 X F x c X O q 4 u O u y l + y 7 t O 2 Z n D H q u I l c X F x c M D E g 7 J e R 7 I W A X F x c X D A y I O y L n O 2 X m O y e p e u U s O u d v O 2 V m O q 4 s F x c X F z t l Z n s g 5 3 s h L H s o I E u Y W N j Z G I v L + y E s e y g g S 5 7 7 K C E 6 r O 1 M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0 J U I x J U V D J U E w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M S V F Q y V B M C U 4 M S 9 f J U V D J T g 0 J U I x J U V D J U E w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1 J T k 5 J U V B J U I z J U J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Y x Z G Z h Y j k t O W Q w M i 0 0 Y T k 3 L W I 2 M T g t Y T c y M j k w Z D Q 0 Y 2 I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7 Y O Q 7 I O J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j Z U M T E 6 M D E 6 M T I u M j U w N D M y M l o i I C 8 + P E V u d H J 5 I F R 5 c G U 9 I k Z p b G x D b 2 x 1 b W 5 U e X B l c y I g V m F s d W U 9 I n N C Z z 0 9 I i A v P j x F b n R y e S B U e X B l P S J G a W x s Q 2 9 s d W 1 u T m F t Z X M i I F Z h b H V l P S J z W y Z x d W 9 0 O + 2 V m e q z v O u q h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z q u L j r s p f s u 7 T t m Z w x 6 r i J X F x c X D A x I O y X k e y F g F x c X F w w M i D s i 5 z t l 5 j s n q X r l L D r n b z t l Z j q u L B c X F x c 7 Z W Z 7 I O d 7 I S x 7 K C B L m F j Y 2 R i L y / t l Z n q s 7 w u e + 2 V m e q z v O u q h S w z f S Z x d W 9 0 O 1 0 s J n F 1 b 3 Q 7 Q 2 9 s d W 1 u Q 2 9 1 b n Q m c X V v d D s 6 M S w m c X V v d D t L Z X l D b 2 x 1 b W 5 O Y W 1 l c y Z x d W 9 0 O z p b X S w m c X V v d D t D b 2 x 1 b W 5 J Z G V u d G l 0 a W V z J n F 1 b 3 Q 7 O l s m c X V v d D t T Z X J 2 Z X I u R G F 0 Y W J h c 2 V c X C 8 y L 0 Z p b G U v Y z p c X F x c 6 r i 4 6 7 K X 7 L u 0 7 Z m c M e q 4 i V x c X F w w M S D s l 5 H s h Y B c X F x c M D I g 7 I u c 7 Z e Y 7 J 6 l 6 5 S w 6 5 2 8 7 Z W Y 6 r i w X F x c X O 2 V m e y D n e y E s e y g g S 5 h Y 2 N k Y i 8 v 7 Z W Z 6 r O 8 L n v t l Z n q s 7 z r q o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5 N S U 5 O S V F Q S V C M y V C Q y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U l O T k l R U E l Q j M l Q k M v X y V F R C U 5 N S U 5 O S V F Q S V C M y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4 M y U 5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4 Z D Q 2 N z F m L W I 0 M z Q t N D B j Z i 1 h Z T Q y L W V j O W U 4 Z m Z j Z j h i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+ 2 D k O y D i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y N l Q x M T o w M T o x M i 4 y N T U z N D U 3 W i I g L z 4 8 R W 5 0 c n k g V H l w Z T 0 i R m l s b E N v b H V t b l R 5 c G V z I i B W Y W x 1 Z T 0 i c 0 N R P T 0 i I C 8 + P E V u d H J 5 I F R 5 c G U 9 I k Z p b G x D b 2 x 1 b W 5 O Y W 1 l c y I g V m F s d W U 9 I n N b J n F 1 b 3 Q 7 7 I O d 6 4 W E 7 J u U 7 J 2 8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Z W Z 7 I O d L + u z g O q y v e u Q n C D s n K D t m J U u e + y D n e u F h O y b l O y d v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t l Z n s g 5 0 v 6 7 O A 6 r K 9 6 5 C c I O y c o O 2 Y l S 5 7 7 I O d 6 4 W E 7 J u U 7 J 2 8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Q l O T U l O T k l R U M l O D M l O U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1 J T k 5 J U V D J T g z J T l E L 1 8 l R U Q l O T U l O T k l R U M l O D M l O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Q l Q j E l R U M l Q T A l O D E v J U V D J U E w J T l D J U V B J U I x J U I w J U V C J T k w J T l D J T I w J U V D J T k 3 J U I 0 J T I w J U V D J T g 4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1 J T k 5 J U V B J U I z J U J D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4 M y U 5 R C 8 l R U M l Q T A l O U M l R U E l Q j E l Q j A l R U I l O T A l O U M l M j A l R U M l O T c l Q j Q l M j A l R U M l O D g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U l O T k l R U M l O D M l O U Q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h A 8 u 8 + e / F A o H J + O P 2 F v c A A A A A A A g A A A A A A E G Y A A A A B A A A g A A A A B y G W + q Y C 7 M i 4 x 1 G y M j G 7 4 D y 3 Y J v l l P L E n N n a M j R z c s Q A A A A A D o A A A A A C A A A g A A A A r r y B G d H w T 7 T I 3 v 8 l f T 9 W x O N D Y 6 Z X / W O u K l f Y D z D f w e h Q A A A A i B e f 9 b 9 T E z W k X q J B F A u f T s y R s O e B l D v U o p A K 3 i z g c J d l y A k 9 Z 9 R v o I Q L 6 f S M d t B t v n V O 9 J o 5 Q P 1 Z S O o T p Q V T u K / t K u F n Q J X p G I y / E b w 7 X Q 9 A A A A A f F A / 3 4 B G 8 T x r O 8 Q l f x M u t F z D 4 3 / S M d s W W v I y h 6 e 1 c 5 Z G B 7 y Y r y 1 1 k q / p r P b 3 S h o v Y X c l F F p W 5 x T L c m G i x D x / N Q = = < / D a t a M a s h u p > 
</file>

<file path=customXml/itemProps1.xml><?xml version="1.0" encoding="utf-8"?>
<ds:datastoreItem xmlns:ds="http://schemas.openxmlformats.org/officeDocument/2006/customXml" ds:itemID="{7764530F-050B-4C56-BEC1-384D0BBF08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BIT</cp:lastModifiedBy>
  <dcterms:created xsi:type="dcterms:W3CDTF">2023-05-11T11:36:41Z</dcterms:created>
  <dcterms:modified xsi:type="dcterms:W3CDTF">2024-09-26T11:18:08Z</dcterms:modified>
</cp:coreProperties>
</file>