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er\Desktop\길벗컴활2급통합\"/>
    </mc:Choice>
  </mc:AlternateContent>
  <xr:revisionPtr revIDLastSave="0" documentId="13_ncr:1_{C62DFB64-1B80-4543-A363-BCC41C24C718}" xr6:coauthVersionLast="47" xr6:coauthVersionMax="47" xr10:uidLastSave="{00000000-0000-0000-0000-000000000000}"/>
  <bookViews>
    <workbookView xWindow="-110" yWindow="-110" windowWidth="25820" windowHeight="15500" activeTab="1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4" l="1"/>
  <c r="D29" i="4"/>
  <c r="D30" i="4"/>
  <c r="D31" i="4"/>
  <c r="D32" i="4"/>
  <c r="D33" i="4"/>
  <c r="D34" i="4"/>
  <c r="D35" i="4"/>
  <c r="D36" i="4"/>
  <c r="D37" i="4"/>
  <c r="D28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0" i="5"/>
  <c r="E20" i="5"/>
  <c r="D20" i="5"/>
  <c r="F14" i="5"/>
  <c r="E14" i="5"/>
  <c r="E22" i="5" s="1"/>
  <c r="D14" i="5"/>
  <c r="F8" i="5"/>
  <c r="F22" i="5" s="1"/>
  <c r="E8" i="5"/>
  <c r="D8" i="5"/>
  <c r="D22" i="5" s="1"/>
  <c r="G10" i="5"/>
  <c r="G15" i="5" s="1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9" i="5" l="1"/>
  <c r="G2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jewoo jeon</author>
  </authors>
  <commentList>
    <comment ref="F6" authorId="0" shapeId="0" xr:uid="{6D7B649A-BE5C-49AF-B4E6-12AF53BC77DE}">
      <text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<sst xmlns="http://schemas.openxmlformats.org/spreadsheetml/2006/main" count="370" uniqueCount="262">
  <si>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</si>
  <si>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</si>
  <si>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</si>
  <si>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</si>
  <si>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</si>
  <si>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</si>
  <si>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</si>
  <si>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</si>
  <si>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</si>
  <si>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</si>
  <si>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</si>
  <si>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</si>
  <si>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</si>
  <si>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</si>
  <si>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</si>
  <si>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</si>
  <si>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</si>
  <si>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</si>
  <si>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</si>
  <si>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</si>
  <si>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</si>
  <si>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</si>
  <si>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</si>
  <si>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</si>
  <si>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</si>
  <si>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</si>
  <si>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</si>
  <si>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</si>
  <si>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</si>
  <si>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</si>
  <si>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</si>
  <si>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</si>
  <si>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</si>
  <si>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</si>
  <si>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</si>
  <si>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</si>
  <si>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</si>
  <si>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</si>
  <si>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</si>
  <si>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</si>
  <si>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</si>
  <si>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</si>
  <si>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</si>
  <si>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</si>
  <si>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</si>
  <si>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</si>
  <si>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</si>
  <si>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</si>
  <si>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</si>
  <si>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</si>
  <si>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</si>
  <si>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</si>
  <si>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</si>
  <si>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</si>
  <si>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</si>
  <si>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</si>
  <si>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</si>
  <si>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</si>
  <si>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</si>
  <si>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</si>
  <si>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</si>
  <si>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</si>
  <si>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</si>
  <si>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</si>
  <si>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</si>
  <si>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</si>
  <si>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</si>
  <si>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</si>
  <si>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</si>
  <si>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</si>
  <si>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</si>
  <si>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</si>
  <si>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</si>
  <si>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</si>
  <si>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</si>
  <si>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</si>
  <si>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</si>
  <si>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</si>
  <si>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</si>
  <si>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</si>
  <si>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</si>
  <si>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</si>
  <si>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</si>
  <si>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</si>
  <si>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</si>
  <si>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</si>
  <si>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</si>
  <si>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</si>
  <si>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</si>
  <si>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</si>
  <si>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</si>
  <si>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</si>
  <si>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</si>
  <si>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</si>
  <si>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</si>
  <si>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</si>
  <si>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</si>
  <si>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</si>
  <si>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</si>
  <si>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</si>
  <si>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</si>
  <si>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</si>
  <si>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</si>
  <si>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</si>
  <si>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</si>
  <si>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</si>
  <si>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</si>
  <si>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</si>
  <si>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</si>
  <si>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</si>
  <si>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</si>
  <si>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</si>
  <si>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</si>
  <si>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</si>
  <si>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</si>
  <si>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</si>
  <si>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</si>
  <si>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</si>
  <si>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</si>
  <si>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</si>
  <si>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</si>
  <si>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</si>
  <si>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</si>
  <si>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</si>
  <si>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</si>
  <si>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</si>
  <si>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</si>
  <si>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</si>
  <si>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</si>
  <si>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</si>
  <si>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</si>
  <si>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</si>
  <si>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</si>
  <si>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</si>
  <si>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</si>
  <si>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</si>
  <si>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</si>
  <si>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</si>
  <si>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</si>
  <si>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</si>
  <si>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</si>
  <si>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</si>
  <si>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</si>
  <si>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</si>
  <si>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</si>
  <si>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</si>
  <si>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</si>
  <si>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</si>
  <si>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</si>
  <si>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</si>
  <si>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</si>
  <si>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</si>
  <si>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</si>
  <si>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</si>
  <si>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</si>
  <si>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</si>
  <si>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</si>
  <si>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</si>
  <si>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</si>
  <si>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</si>
  <si>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</si>
  <si>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</si>
  <si>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</si>
  <si>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</si>
  <si>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</si>
  <si>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</si>
  <si>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</si>
  <si>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</si>
  <si>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</si>
  <si>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</si>
  <si>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</si>
  <si>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</si>
  <si>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</si>
  <si>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</si>
  <si>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</si>
  <si>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</si>
  <si>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</si>
  <si>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</si>
  <si>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</si>
  <si>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</si>
  <si>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</si>
  <si>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</si>
  <si>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</si>
  <si>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</si>
  <si>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</si>
  <si>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</si>
  <si>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</si>
  <si>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</si>
  <si>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</si>
  <si>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</si>
  <si>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</si>
  <si>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</si>
  <si>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</si>
  <si>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</si>
  <si>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</si>
  <si>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</si>
  <si>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</si>
  <si>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</si>
  <si>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</si>
  <si>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</si>
  <si>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</si>
  <si>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</si>
  <si>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</si>
  <si>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</si>
  <si>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</si>
  <si>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</si>
  <si>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</si>
  <si>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</si>
  <si>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</si>
  <si>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</si>
  <si>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</si>
  <si>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</si>
  <si>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</si>
  <si>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</si>
  <si>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</si>
  <si>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</si>
  <si>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</si>
  <si>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</si>
  <si>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</si>
  <si>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</si>
  <si>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</si>
  <si>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</si>
  <si>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</si>
  <si>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</si>
  <si>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</si>
  <si>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</si>
  <si>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</si>
  <si>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</si>
  <si>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</si>
  <si>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</si>
  <si>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</si>
  <si>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</si>
  <si>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</si>
  <si>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</si>
  <si>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</si>
  <si>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</si>
  <si>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뮤직스쿨</t>
    <phoneticPr fontId="1" type="noConversion"/>
  </si>
  <si>
    <t>원소극장</t>
    <phoneticPr fontId="1" type="noConversion"/>
  </si>
  <si>
    <t>드림플러스</t>
    <phoneticPr fontId="1" type="noConversion"/>
  </si>
  <si>
    <t>하나아트센터</t>
    <phoneticPr fontId="1" type="noConversion"/>
  </si>
  <si>
    <t>CK씨어터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</si>
  <si>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</si>
  <si>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</si>
  <si>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</si>
  <si>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</si>
  <si>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</si>
  <si>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AT8225</t>
    <phoneticPr fontId="1" type="noConversion"/>
  </si>
  <si>
    <t>BG4018</t>
    <phoneticPr fontId="1" type="noConversion"/>
  </si>
  <si>
    <t>SN9627</t>
    <phoneticPr fontId="1" type="noConversion"/>
  </si>
  <si>
    <t>RV74563</t>
    <phoneticPr fontId="1" type="noConversion"/>
  </si>
  <si>
    <t>KH0541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</si>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</sst>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C-4971-92AA-8CAA2F9C98A0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C-4971-92AA-8CAA2F9C9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6350</xdr:rowOff>
    </xdr:from>
    <xdr:to>
      <xdr:col>2</xdr:col>
      <xdr:colOff>527050</xdr:colOff>
      <xdr:row>10</xdr:row>
      <xdr:rowOff>203200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E6BDFBE5-7398-5D37-F752-72A5C3205A5B}"/>
            </a:ext>
          </a:extLst>
        </xdr:cNvPr>
        <xdr:cNvSpPr/>
      </xdr:nvSpPr>
      <xdr:spPr>
        <a:xfrm>
          <a:off x="660400" y="2000250"/>
          <a:ext cx="1066800" cy="4127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6350</xdr:colOff>
          <xdr:row>9</xdr:row>
          <xdr:rowOff>0</xdr:rowOff>
        </xdr:from>
        <xdr:to>
          <xdr:col>6</xdr:col>
          <xdr:colOff>0</xdr:colOff>
          <xdr:row>10</xdr:row>
          <xdr:rowOff>196850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13" sqref="D13"/>
    </sheetView>
  </sheetViews>
  <sheetFormatPr defaultRowHeight="17" x14ac:dyDescent="0.45"/>
  <cols>
    <col min="2" max="2" width="15.08203125" bestFit="1" customWidth="1"/>
    <col min="3" max="3" width="13" bestFit="1" customWidth="1"/>
  </cols>
  <sheetData>
    <row r="1" spans="1:6" x14ac:dyDescent="0.45">
      <c r="A1" t="s">
        <v>0</v>
      </c>
    </row>
    <row r="3" spans="1:6" x14ac:dyDescent="0.45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</row>
    <row r="4" spans="1:6" x14ac:dyDescent="0.45">
      <c r="A4" s="2" t="s">
        <v>250</v>
      </c>
      <c r="B4" s="2" t="s">
        <v>241</v>
      </c>
      <c r="C4" s="2" t="s">
        <v>240</v>
      </c>
      <c r="D4" s="3">
        <v>150</v>
      </c>
      <c r="E4" s="1">
        <v>12500</v>
      </c>
      <c r="F4" s="3">
        <v>142</v>
      </c>
    </row>
    <row r="5" spans="1:6" x14ac:dyDescent="0.45">
      <c r="A5" s="2" t="s">
        <v>249</v>
      </c>
      <c r="B5" s="2" t="s">
        <v>242</v>
      </c>
      <c r="C5" s="2" t="s">
        <v>239</v>
      </c>
      <c r="D5" s="3">
        <v>200</v>
      </c>
      <c r="E5" s="1">
        <v>15000</v>
      </c>
      <c r="F5" s="3">
        <v>168</v>
      </c>
    </row>
    <row r="6" spans="1:6" x14ac:dyDescent="0.45">
      <c r="A6" s="2" t="s">
        <v>248</v>
      </c>
      <c r="B6" s="2" t="s">
        <v>243</v>
      </c>
      <c r="C6" s="2" t="s">
        <v>238</v>
      </c>
      <c r="D6" s="3">
        <v>180</v>
      </c>
      <c r="E6" s="1">
        <v>10000</v>
      </c>
      <c r="F6" s="3">
        <v>171</v>
      </c>
    </row>
    <row r="7" spans="1:6" x14ac:dyDescent="0.45">
      <c r="A7" s="2" t="s">
        <v>247</v>
      </c>
      <c r="B7" s="2" t="s">
        <v>244</v>
      </c>
      <c r="C7" s="2" t="s">
        <v>237</v>
      </c>
      <c r="D7" s="3">
        <v>120</v>
      </c>
      <c r="E7" s="1">
        <v>13500</v>
      </c>
      <c r="F7" s="3">
        <v>113</v>
      </c>
    </row>
    <row r="8" spans="1:6" x14ac:dyDescent="0.45">
      <c r="A8" s="2" t="s">
        <v>246</v>
      </c>
      <c r="B8" s="2" t="s">
        <v>245</v>
      </c>
      <c r="C8" s="2" t="s">
        <v>236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tabSelected="1" workbookViewId="0">
      <selection activeCell="M9" sqref="M9"/>
    </sheetView>
  </sheetViews>
  <sheetFormatPr defaultRowHeight="17" x14ac:dyDescent="0.45"/>
  <cols>
    <col min="2" max="2" width="11.25" bestFit="1" customWidth="1"/>
    <col min="5" max="5" width="10.58203125" bestFit="1" customWidth="1"/>
    <col min="6" max="6" width="10" bestFit="1" customWidth="1"/>
  </cols>
  <sheetData>
    <row r="1" spans="1:7" ht="27" customHeight="1" thickBot="1" x14ac:dyDescent="0.5">
      <c r="A1" s="23" t="s">
        <v>105</v>
      </c>
      <c r="B1" s="23"/>
      <c r="C1" s="23"/>
      <c r="D1" s="23"/>
      <c r="E1" s="23"/>
      <c r="F1" s="23"/>
      <c r="G1" s="23"/>
    </row>
    <row r="2" spans="1:7" ht="18" thickTop="1" thickBot="1" x14ac:dyDescent="0.5"/>
    <row r="3" spans="1:7" x14ac:dyDescent="0.45">
      <c r="A3" s="12" t="s">
        <v>106</v>
      </c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4" t="s">
        <v>112</v>
      </c>
    </row>
    <row r="4" spans="1:7" x14ac:dyDescent="0.45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5">
        <v>20</v>
      </c>
    </row>
    <row r="5" spans="1:7" x14ac:dyDescent="0.45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5">
        <v>24</v>
      </c>
    </row>
    <row r="6" spans="1:7" x14ac:dyDescent="0.45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5">
        <v>25</v>
      </c>
    </row>
    <row r="7" spans="1:7" x14ac:dyDescent="0.45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5">
        <v>22</v>
      </c>
    </row>
    <row r="8" spans="1:7" x14ac:dyDescent="0.45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5">
        <v>30</v>
      </c>
    </row>
    <row r="9" spans="1:7" x14ac:dyDescent="0.45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5">
        <v>18</v>
      </c>
    </row>
    <row r="10" spans="1:7" x14ac:dyDescent="0.45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5">
        <v>20</v>
      </c>
    </row>
    <row r="11" spans="1:7" x14ac:dyDescent="0.45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5">
        <v>15</v>
      </c>
    </row>
    <row r="12" spans="1:7" ht="17.5" thickBot="1" x14ac:dyDescent="0.5">
      <c r="A12" s="25"/>
      <c r="B12" s="16" t="s">
        <v>142</v>
      </c>
      <c r="C12" s="16" t="s">
        <v>143</v>
      </c>
      <c r="D12" s="16" t="s">
        <v>123</v>
      </c>
      <c r="E12" s="16" t="s">
        <v>117</v>
      </c>
      <c r="F12" s="16" t="s">
        <v>144</v>
      </c>
      <c r="G12" s="17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13" sqref="I13"/>
    </sheetView>
  </sheetViews>
  <sheetFormatPr defaultRowHeight="17" x14ac:dyDescent="0.45"/>
  <sheetData>
    <row r="1" spans="1:7" ht="21" x14ac:dyDescent="0.45">
      <c r="A1" s="26" t="s">
        <v>145</v>
      </c>
      <c r="B1" s="26"/>
      <c r="C1" s="26"/>
      <c r="D1" s="26"/>
      <c r="E1" s="26"/>
      <c r="F1" s="26"/>
      <c r="G1" s="26"/>
    </row>
    <row r="3" spans="1:7" x14ac:dyDescent="0.45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5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5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5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5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5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5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5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5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5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5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5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5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5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5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7" workbookViewId="0">
      <selection activeCell="I24" sqref="I24:J24"/>
    </sheetView>
  </sheetViews>
  <sheetFormatPr defaultRowHeight="17" x14ac:dyDescent="0.45"/>
  <cols>
    <col min="5" max="5" width="9.33203125" bestFit="1" customWidth="1"/>
    <col min="10" max="11" width="10.08203125" customWidth="1"/>
  </cols>
  <sheetData>
    <row r="1" spans="1:11" x14ac:dyDescent="0.45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5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29" t="s">
        <v>45</v>
      </c>
      <c r="K2" s="30"/>
    </row>
    <row r="3" spans="1:11" x14ac:dyDescent="0.45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27">
        <f>AVERAGE(DMIN(F2:H11,3,J10:J11),DMIN(F2:H11,3,K10:K11))</f>
        <v>64.5</v>
      </c>
      <c r="K3" s="28"/>
    </row>
    <row r="4" spans="1:11" x14ac:dyDescent="0.45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5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5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5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5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5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1" t="s">
        <v>46</v>
      </c>
      <c r="K9" s="31"/>
    </row>
    <row r="10" spans="1:11" x14ac:dyDescent="0.45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 x14ac:dyDescent="0.45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 x14ac:dyDescent="0.45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5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5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5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5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5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5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5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5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5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5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5">
      <c r="A24" s="29" t="s">
        <v>65</v>
      </c>
      <c r="B24" s="32"/>
      <c r="C24" s="32"/>
      <c r="D24" s="30"/>
      <c r="E24" s="8">
        <f>COUNTIFS(D15:D23,"&gt;=10",D15:D23,"&lt;20")/COUNT(D15:D23)</f>
        <v>0.44444444444444442</v>
      </c>
      <c r="G24" s="29" t="s">
        <v>76</v>
      </c>
      <c r="H24" s="30"/>
      <c r="I24" s="27" t="str">
        <f>HOUR(SMALL(J15:J23,1))&amp;"시간"&amp;MINUTE(SMALL(J15:J23,1))&amp;"분"&amp;SECOND(SMALL(J15:J23,1))&amp;"초"</f>
        <v>1시간32분8초</v>
      </c>
      <c r="J24" s="28"/>
    </row>
    <row r="26" spans="1:10" x14ac:dyDescent="0.45">
      <c r="A26" s="4" t="s">
        <v>77</v>
      </c>
      <c r="B26" s="5" t="s">
        <v>78</v>
      </c>
    </row>
    <row r="27" spans="1:10" x14ac:dyDescent="0.45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5">
      <c r="A28" s="6" t="s">
        <v>83</v>
      </c>
      <c r="B28" s="6" t="s">
        <v>84</v>
      </c>
      <c r="C28" s="6" t="s">
        <v>85</v>
      </c>
      <c r="D28" s="6" t="str">
        <f>HLOOKUP(MID(A28,3,1),$F$36:$I$37,2,FALSE)</f>
        <v>경기</v>
      </c>
    </row>
    <row r="29" spans="1:10" x14ac:dyDescent="0.45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HLOOKUP(MID(A29,3,1),$F$36:$I$37,2,FALSE)</f>
        <v>서울</v>
      </c>
    </row>
    <row r="30" spans="1:10" x14ac:dyDescent="0.45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5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5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5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5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5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5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5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I19" sqref="I19"/>
    </sheetView>
  </sheetViews>
  <sheetFormatPr defaultRowHeight="17" outlineLevelRow="3" x14ac:dyDescent="0.45"/>
  <cols>
    <col min="4" max="7" width="10.83203125" bestFit="1" customWidth="1"/>
  </cols>
  <sheetData>
    <row r="1" spans="1:7" ht="21" x14ac:dyDescent="0.45">
      <c r="A1" s="26" t="s">
        <v>166</v>
      </c>
      <c r="B1" s="26"/>
      <c r="C1" s="26"/>
      <c r="D1" s="26"/>
      <c r="E1" s="26"/>
      <c r="F1" s="26"/>
      <c r="G1" s="26"/>
    </row>
    <row r="3" spans="1:7" x14ac:dyDescent="0.45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5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5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5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5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5">
      <c r="A8" s="18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5">
      <c r="A9" s="18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5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5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5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5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5">
      <c r="A14" s="18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5">
      <c r="A15" s="18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5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5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5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5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5">
      <c r="A20" s="20" t="s">
        <v>257</v>
      </c>
      <c r="B20" s="2"/>
      <c r="C20" s="2"/>
      <c r="D20" s="19">
        <f>SUBTOTAL(1,D16:D19)</f>
        <v>4104750</v>
      </c>
      <c r="E20" s="19">
        <f>SUBTOTAL(1,E16:E19)</f>
        <v>1642000</v>
      </c>
      <c r="F20" s="19">
        <f>SUBTOTAL(1,F16:F19)</f>
        <v>919500</v>
      </c>
      <c r="G20" s="19"/>
    </row>
    <row r="21" spans="1:7" outlineLevel="1" x14ac:dyDescent="0.45">
      <c r="A21" s="20" t="s">
        <v>253</v>
      </c>
      <c r="B21" s="2"/>
      <c r="C21" s="2"/>
      <c r="D21" s="19"/>
      <c r="E21" s="19"/>
      <c r="F21" s="19"/>
      <c r="G21" s="19">
        <f>SUBTOTAL(4,G16:G19)</f>
        <v>5610000</v>
      </c>
    </row>
    <row r="22" spans="1:7" x14ac:dyDescent="0.45">
      <c r="A22" s="20" t="s">
        <v>258</v>
      </c>
      <c r="B22" s="2"/>
      <c r="C22" s="2"/>
      <c r="D22" s="19">
        <f>SUBTOTAL(1,D4:D19)</f>
        <v>4093916.6666666665</v>
      </c>
      <c r="E22" s="19">
        <f>SUBTOTAL(1,E4:E19)</f>
        <v>1637583.3333333333</v>
      </c>
      <c r="F22" s="19">
        <f>SUBTOTAL(1,F4:F19)</f>
        <v>917000</v>
      </c>
      <c r="G22" s="19"/>
    </row>
    <row r="23" spans="1:7" x14ac:dyDescent="0.45">
      <c r="A23" s="20" t="s">
        <v>254</v>
      </c>
      <c r="B23" s="2"/>
      <c r="C23" s="2"/>
      <c r="D23" s="19"/>
      <c r="E23" s="19"/>
      <c r="F23" s="19"/>
      <c r="G23" s="19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J14" sqref="J14"/>
    </sheetView>
  </sheetViews>
  <sheetFormatPr defaultRowHeight="17" x14ac:dyDescent="0.45"/>
  <sheetData>
    <row r="1" spans="1:11" x14ac:dyDescent="0.45">
      <c r="A1" s="4" t="s">
        <v>189</v>
      </c>
      <c r="B1" s="33" t="s">
        <v>193</v>
      </c>
      <c r="C1" s="33"/>
      <c r="D1" s="33"/>
      <c r="E1" s="33"/>
      <c r="G1" s="4" t="s">
        <v>190</v>
      </c>
      <c r="H1" s="33" t="s">
        <v>194</v>
      </c>
      <c r="I1" s="33"/>
      <c r="J1" s="33"/>
      <c r="K1" s="33"/>
    </row>
    <row r="2" spans="1:11" x14ac:dyDescent="0.45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5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5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5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5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5">
      <c r="A8" s="4" t="s">
        <v>191</v>
      </c>
      <c r="B8" s="33" t="s">
        <v>195</v>
      </c>
      <c r="C8" s="33"/>
      <c r="D8" s="33"/>
      <c r="E8" s="33"/>
      <c r="G8" s="4" t="s">
        <v>192</v>
      </c>
      <c r="H8" s="33" t="s">
        <v>196</v>
      </c>
      <c r="I8" s="33"/>
      <c r="J8" s="33"/>
      <c r="K8" s="33"/>
    </row>
    <row r="9" spans="1:11" x14ac:dyDescent="0.45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5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>
        <v>3287</v>
      </c>
      <c r="I10" s="9">
        <v>2985</v>
      </c>
      <c r="J10" s="9">
        <v>3657</v>
      </c>
      <c r="K10" s="9">
        <v>3545</v>
      </c>
    </row>
    <row r="11" spans="1:11" x14ac:dyDescent="0.45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>
        <v>2472</v>
      </c>
      <c r="I11" s="9">
        <v>2863</v>
      </c>
      <c r="J11" s="9">
        <v>2771</v>
      </c>
      <c r="K11" s="9">
        <v>2835</v>
      </c>
    </row>
    <row r="12" spans="1:11" x14ac:dyDescent="0.45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>
        <v>2823</v>
      </c>
      <c r="I12" s="9">
        <v>2953</v>
      </c>
      <c r="J12" s="9">
        <v>3026</v>
      </c>
      <c r="K12" s="9">
        <v>3220</v>
      </c>
    </row>
    <row r="13" spans="1:11" x14ac:dyDescent="0.45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>
        <v>3795</v>
      </c>
      <c r="I13" s="9">
        <v>4315</v>
      </c>
      <c r="J13" s="9">
        <v>3737</v>
      </c>
      <c r="K13" s="9">
        <v>3913</v>
      </c>
    </row>
  </sheetData>
  <dataConsolidate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F14" sqref="F14"/>
    </sheetView>
  </sheetViews>
  <sheetFormatPr defaultRowHeight="17" x14ac:dyDescent="0.45"/>
  <cols>
    <col min="2" max="8" width="7.08203125" customWidth="1"/>
  </cols>
  <sheetData>
    <row r="1" spans="1:8" ht="21" x14ac:dyDescent="0.45">
      <c r="A1" s="26" t="s">
        <v>206</v>
      </c>
      <c r="B1" s="26"/>
      <c r="C1" s="26"/>
      <c r="D1" s="26"/>
      <c r="E1" s="26"/>
      <c r="F1" s="26"/>
      <c r="G1" s="26"/>
      <c r="H1" s="26"/>
    </row>
    <row r="3" spans="1:8" x14ac:dyDescent="0.45">
      <c r="A3" s="21" t="s">
        <v>207</v>
      </c>
      <c r="B3" s="22" t="s">
        <v>208</v>
      </c>
      <c r="C3" s="22" t="s">
        <v>209</v>
      </c>
      <c r="D3" s="22" t="s">
        <v>210</v>
      </c>
      <c r="E3" s="22" t="s">
        <v>211</v>
      </c>
      <c r="F3" s="22" t="s">
        <v>212</v>
      </c>
      <c r="G3" s="22" t="s">
        <v>213</v>
      </c>
      <c r="H3" s="22" t="s">
        <v>214</v>
      </c>
    </row>
    <row r="4" spans="1:8" x14ac:dyDescent="0.45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AVERAGE(B4,C4,D4,E4,F4,G4)</f>
        <v>6843.833333333333</v>
      </c>
    </row>
    <row r="5" spans="1:8" x14ac:dyDescent="0.45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AVERAGE(B5,C5,D5,E5,F5,G5)</f>
        <v>5206.166666666667</v>
      </c>
    </row>
    <row r="6" spans="1:8" x14ac:dyDescent="0.45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5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5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6350</xdr:colOff>
                    <xdr:row>9</xdr:row>
                    <xdr:rowOff>0</xdr:rowOff>
                  </from>
                  <to>
                    <xdr:col>6</xdr:col>
                    <xdr:colOff>0</xdr:colOff>
                    <xdr:row>10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5" sqref="M15"/>
    </sheetView>
  </sheetViews>
  <sheetFormatPr defaultRowHeight="17" x14ac:dyDescent="0.45"/>
  <sheetData>
    <row r="1" spans="1:5" ht="21" x14ac:dyDescent="0.45">
      <c r="A1" s="26" t="s">
        <v>220</v>
      </c>
      <c r="B1" s="26"/>
      <c r="C1" s="26"/>
      <c r="D1" s="26"/>
      <c r="E1" s="26"/>
    </row>
    <row r="3" spans="1:5" x14ac:dyDescent="0.45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5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5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5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5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5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jewoo jeon</cp:lastModifiedBy>
  <dcterms:created xsi:type="dcterms:W3CDTF">2023-04-27T08:01:32Z</dcterms:created>
  <dcterms:modified xsi:type="dcterms:W3CDTF">2026-10-07T04:08:49Z</dcterms:modified>
</cp:coreProperties>
</file>