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ang\Downloads\2026_컴활2급실기_기본서\2026_컴활2급실기_기본서\03 기본모의고사\"/>
    </mc:Choice>
  </mc:AlternateContent>
  <xr:revisionPtr revIDLastSave="0" documentId="13_ncr:1_{86CD1FB8-9B7F-421D-A0D6-79FF699090C6}" xr6:coauthVersionLast="47" xr6:coauthVersionMax="47" xr10:uidLastSave="{00000000-0000-0000-0000-000000000000}"/>
  <bookViews>
    <workbookView xWindow="-108" yWindow="-108" windowWidth="23256" windowHeight="12456" tabRatio="723" firstSheet="3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C12" i="7"/>
  <c r="F23" i="5"/>
  <c r="F15" i="5"/>
  <c r="F11" i="5"/>
  <c r="F25" i="5" s="1"/>
  <c r="E24" i="5"/>
  <c r="E16" i="5"/>
  <c r="E12" i="5"/>
  <c r="D27" i="4"/>
  <c r="H24" i="4"/>
  <c r="C17" i="4"/>
  <c r="C18" i="4"/>
  <c r="C19" i="4"/>
  <c r="C20" i="4"/>
  <c r="C21" i="4"/>
  <c r="C22" i="4"/>
  <c r="C23" i="4"/>
  <c r="C16" i="4"/>
  <c r="H12" i="4"/>
  <c r="C12" i="4"/>
  <c r="F4" i="11"/>
  <c r="G4" i="11" s="1"/>
  <c r="H4" i="11" s="1"/>
  <c r="E26" i="5" l="1"/>
  <c r="D10" i="8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<sst xmlns="http://schemas.openxmlformats.org/spreadsheetml/2006/main" count="461" uniqueCount="311">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</sst>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7" fillId="0" borderId="1" xfId="1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0D-4329-96F4-57500646C4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D-4329-96F4-57500646C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646079"/>
        <c:axId val="1528642239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52864223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8646079"/>
        <c:crosses val="max"/>
        <c:crossBetween val="between"/>
      </c:valAx>
      <c:catAx>
        <c:axId val="1528646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64223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D48F811D-0784-3476-E5E8-78AADDDC7C4F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kang" refreshedDate="46135.566118287039" createdVersion="8" refreshedVersion="8" minRefreshableVersion="3" recordCount="9" xr:uid="{772DE1FE-FB96-487D-9E3B-922DC0834854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AAAA5E-CF7C-43EE-8410-113DEAED5D5E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0" numFmtId="41"/>
    <dataField name="평균 : 수당" fld="7" subtotal="average" baseField="4" baseItem="3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574040-6410-4EAA-B2B1-5A0C379D3510}" name="표1" displayName="표1" ref="A3:F26" totalsRowShown="0" headerRowDxfId="0" headerRowBorderDxfId="7" tableBorderDxfId="8">
  <autoFilter ref="A3:F26" xr:uid="{21574040-6410-4EAA-B2B1-5A0C379D3510}"/>
  <tableColumns count="6">
    <tableColumn id="1" xr3:uid="{5FD6462B-8BDB-4F0F-89EC-FC1236B5319B}" name="이름" dataDxfId="6"/>
    <tableColumn id="2" xr3:uid="{96408449-3A72-4348-9D5C-7FB1DB38B2B9}" name="성별" dataDxfId="5"/>
    <tableColumn id="3" xr3:uid="{2DEE5C98-4D04-4E26-BDEB-A3F5ECC3A8D2}" name="소속부서" dataDxfId="4"/>
    <tableColumn id="4" xr3:uid="{B5B702ED-F92D-4C80-BDDF-229238271D7F}" name="직위" dataDxfId="3"/>
    <tableColumn id="5" xr3:uid="{44054353-40CA-4773-905A-8D7220EAB7A1}" name="월급" dataDxfId="2" dataCellStyle="쉼표 [0]"/>
    <tableColumn id="6" xr3:uid="{59691BD5-9B7C-4374-922B-2EEB17805828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10" sqref="G10"/>
    </sheetView>
  </sheetViews>
  <sheetFormatPr defaultRowHeight="17.399999999999999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>
      <c r="B2" t="s">
        <v>0</v>
      </c>
    </row>
    <row r="4" spans="2:7">
      <c r="B4" s="1" t="s">
        <v>248</v>
      </c>
      <c r="C4" s="1" t="s">
        <v>254</v>
      </c>
      <c r="D4" s="1" t="s">
        <v>260</v>
      </c>
      <c r="E4" s="1" t="s">
        <v>266</v>
      </c>
      <c r="F4" s="1" t="s">
        <v>267</v>
      </c>
      <c r="G4" s="1" t="s">
        <v>268</v>
      </c>
    </row>
    <row r="5" spans="2:7">
      <c r="B5" s="1" t="s">
        <v>249</v>
      </c>
      <c r="C5" s="1" t="s">
        <v>255</v>
      </c>
      <c r="D5" s="1" t="s">
        <v>261</v>
      </c>
      <c r="E5" s="1">
        <v>7</v>
      </c>
      <c r="F5" s="2">
        <v>3550000</v>
      </c>
      <c r="G5" s="1" t="s">
        <v>269</v>
      </c>
    </row>
    <row r="6" spans="2:7">
      <c r="B6" s="1" t="s">
        <v>250</v>
      </c>
      <c r="C6" s="1" t="s">
        <v>256</v>
      </c>
      <c r="D6" s="1" t="s">
        <v>262</v>
      </c>
      <c r="E6" s="1">
        <v>5</v>
      </c>
      <c r="F6" s="2">
        <v>3050000</v>
      </c>
      <c r="G6" s="1" t="s">
        <v>270</v>
      </c>
    </row>
    <row r="7" spans="2:7">
      <c r="B7" s="1" t="s">
        <v>251</v>
      </c>
      <c r="C7" s="1" t="s">
        <v>257</v>
      </c>
      <c r="D7" s="1" t="s">
        <v>263</v>
      </c>
      <c r="E7" s="1">
        <v>6</v>
      </c>
      <c r="F7" s="2">
        <v>3300000</v>
      </c>
      <c r="G7" s="1" t="s">
        <v>271</v>
      </c>
    </row>
    <row r="8" spans="2:7">
      <c r="B8" s="1" t="s">
        <v>252</v>
      </c>
      <c r="C8" s="1" t="s">
        <v>258</v>
      </c>
      <c r="D8" s="1" t="s">
        <v>264</v>
      </c>
      <c r="E8" s="1">
        <v>4</v>
      </c>
      <c r="F8" s="2">
        <v>2650000</v>
      </c>
      <c r="G8" s="1" t="s">
        <v>272</v>
      </c>
    </row>
    <row r="9" spans="2:7">
      <c r="B9" s="1" t="s">
        <v>253</v>
      </c>
      <c r="C9" s="1" t="s">
        <v>259</v>
      </c>
      <c r="D9" s="1" t="s">
        <v>265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topLeftCell="A10" workbookViewId="0">
      <selection activeCell="L23" sqref="L23"/>
    </sheetView>
  </sheetViews>
  <sheetFormatPr defaultRowHeight="17.399999999999999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>
      <c r="A1" s="27" t="s">
        <v>208</v>
      </c>
      <c r="B1" s="27"/>
      <c r="C1" s="27"/>
      <c r="D1" s="27"/>
      <c r="E1" s="27"/>
      <c r="F1" s="27"/>
      <c r="G1" s="27"/>
    </row>
    <row r="2" spans="1:7">
      <c r="G2" s="11" t="s">
        <v>209</v>
      </c>
    </row>
    <row r="3" spans="1:7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>
      <c r="A10" s="28" t="s">
        <v>207</v>
      </c>
      <c r="B10" s="28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I19" sqref="I19"/>
    </sheetView>
  </sheetViews>
  <sheetFormatPr defaultRowHeight="17.399999999999999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>
      <c r="B2" s="17" t="s">
        <v>75</v>
      </c>
      <c r="C2" s="17"/>
      <c r="D2" s="17"/>
      <c r="E2" s="17"/>
      <c r="F2" s="17"/>
      <c r="G2" s="17"/>
    </row>
    <row r="4" spans="2:7">
      <c r="B4" s="18" t="s">
        <v>247</v>
      </c>
      <c r="C4" s="18" t="s">
        <v>76</v>
      </c>
      <c r="D4" s="18" t="s">
        <v>77</v>
      </c>
      <c r="E4" s="18" t="s">
        <v>78</v>
      </c>
      <c r="F4" s="18" t="s">
        <v>79</v>
      </c>
      <c r="G4" s="18" t="s">
        <v>2</v>
      </c>
    </row>
    <row r="5" spans="2:7">
      <c r="B5" s="19">
        <v>45931</v>
      </c>
      <c r="C5" s="20" t="s">
        <v>93</v>
      </c>
      <c r="D5" s="21">
        <v>1000</v>
      </c>
      <c r="E5" s="21">
        <v>9000</v>
      </c>
      <c r="F5" s="20" t="s">
        <v>80</v>
      </c>
      <c r="G5" s="20" t="s">
        <v>81</v>
      </c>
    </row>
    <row r="6" spans="2:7">
      <c r="B6" s="19">
        <v>45931</v>
      </c>
      <c r="C6" s="20" t="s">
        <v>82</v>
      </c>
      <c r="D6" s="21">
        <v>1200</v>
      </c>
      <c r="E6" s="21">
        <v>4200</v>
      </c>
      <c r="F6" s="20" t="s">
        <v>83</v>
      </c>
      <c r="G6" s="20" t="s">
        <v>84</v>
      </c>
    </row>
    <row r="7" spans="2:7">
      <c r="B7" s="19">
        <v>45931</v>
      </c>
      <c r="C7" s="20" t="s">
        <v>245</v>
      </c>
      <c r="D7" s="21">
        <v>55000</v>
      </c>
      <c r="E7" s="21">
        <v>105800</v>
      </c>
      <c r="F7" s="20" t="s">
        <v>85</v>
      </c>
      <c r="G7" s="20" t="s">
        <v>86</v>
      </c>
    </row>
    <row r="8" spans="2:7">
      <c r="B8" s="19">
        <v>45935</v>
      </c>
      <c r="C8" s="20" t="s">
        <v>92</v>
      </c>
      <c r="D8" s="21">
        <v>0</v>
      </c>
      <c r="E8" s="21">
        <v>6600</v>
      </c>
      <c r="F8" s="20" t="s">
        <v>87</v>
      </c>
      <c r="G8" s="20" t="s">
        <v>88</v>
      </c>
    </row>
    <row r="9" spans="2:7">
      <c r="B9" s="19">
        <v>45936</v>
      </c>
      <c r="C9" s="20" t="s">
        <v>92</v>
      </c>
      <c r="D9" s="21">
        <v>3000</v>
      </c>
      <c r="E9" s="21">
        <v>3000</v>
      </c>
      <c r="F9" s="20" t="s">
        <v>87</v>
      </c>
      <c r="G9" s="20" t="s">
        <v>88</v>
      </c>
    </row>
    <row r="10" spans="2:7">
      <c r="B10" s="19">
        <v>45936</v>
      </c>
      <c r="C10" s="20" t="s">
        <v>246</v>
      </c>
      <c r="D10" s="21">
        <v>2000</v>
      </c>
      <c r="E10" s="21">
        <v>128500</v>
      </c>
      <c r="F10" s="20" t="s">
        <v>85</v>
      </c>
      <c r="G10" s="20" t="s">
        <v>86</v>
      </c>
    </row>
    <row r="11" spans="2:7">
      <c r="B11" s="19">
        <v>45937</v>
      </c>
      <c r="C11" s="20" t="s">
        <v>89</v>
      </c>
      <c r="D11" s="21">
        <v>15000</v>
      </c>
      <c r="E11" s="21">
        <v>29400</v>
      </c>
      <c r="F11" s="20" t="s">
        <v>90</v>
      </c>
      <c r="G11" s="20" t="s">
        <v>91</v>
      </c>
    </row>
    <row r="12" spans="2:7">
      <c r="B12" s="19">
        <v>45938</v>
      </c>
      <c r="C12" s="20" t="s">
        <v>245</v>
      </c>
      <c r="D12" s="21">
        <v>50000</v>
      </c>
      <c r="E12" s="21">
        <v>116380</v>
      </c>
      <c r="F12" s="20" t="s">
        <v>85</v>
      </c>
      <c r="G12" s="20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I12" sqref="I12"/>
    </sheetView>
  </sheetViews>
  <sheetFormatPr defaultRowHeight="17.399999999999999"/>
  <cols>
    <col min="1" max="1" width="3.59765625" customWidth="1"/>
    <col min="5" max="5" width="10.59765625" customWidth="1"/>
  </cols>
  <sheetData>
    <row r="1" spans="2:5">
      <c r="B1" t="s">
        <v>244</v>
      </c>
    </row>
    <row r="3" spans="2:5">
      <c r="B3" t="s">
        <v>274</v>
      </c>
      <c r="C3" t="s">
        <v>275</v>
      </c>
      <c r="D3" t="s">
        <v>276</v>
      </c>
      <c r="E3" t="s">
        <v>277</v>
      </c>
    </row>
    <row r="4" spans="2:5">
      <c r="B4" t="s">
        <v>278</v>
      </c>
      <c r="C4">
        <v>95</v>
      </c>
      <c r="D4">
        <v>0</v>
      </c>
      <c r="E4">
        <v>0</v>
      </c>
    </row>
    <row r="5" spans="2:5">
      <c r="B5" t="s">
        <v>279</v>
      </c>
      <c r="C5">
        <v>90</v>
      </c>
      <c r="D5">
        <v>1</v>
      </c>
      <c r="E5">
        <v>1</v>
      </c>
    </row>
    <row r="6" spans="2:5">
      <c r="B6" t="s">
        <v>280</v>
      </c>
      <c r="C6">
        <v>85</v>
      </c>
      <c r="D6">
        <v>2</v>
      </c>
      <c r="E6">
        <v>3</v>
      </c>
    </row>
    <row r="7" spans="2:5">
      <c r="B7" t="s">
        <v>281</v>
      </c>
      <c r="C7">
        <v>80</v>
      </c>
      <c r="D7">
        <v>1</v>
      </c>
      <c r="E7">
        <v>4</v>
      </c>
    </row>
    <row r="8" spans="2:5">
      <c r="B8" t="s">
        <v>282</v>
      </c>
      <c r="C8">
        <v>75</v>
      </c>
      <c r="D8">
        <v>4</v>
      </c>
      <c r="E8">
        <v>8</v>
      </c>
    </row>
    <row r="9" spans="2:5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8" workbookViewId="0">
      <selection activeCell="K24" sqref="K24"/>
    </sheetView>
  </sheetViews>
  <sheetFormatPr defaultRowHeight="17.399999999999999"/>
  <cols>
    <col min="4" max="4" width="13.8984375" bestFit="1" customWidth="1"/>
  </cols>
  <sheetData>
    <row r="1" spans="1:8" ht="21">
      <c r="A1" s="27" t="s">
        <v>94</v>
      </c>
      <c r="B1" s="27"/>
      <c r="C1" s="27"/>
      <c r="D1" s="27"/>
      <c r="E1" s="27"/>
      <c r="F1" s="27"/>
      <c r="G1" s="27"/>
      <c r="H1" s="27"/>
    </row>
    <row r="3" spans="1:8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>
      <c r="A17" s="1" t="s">
        <v>284</v>
      </c>
      <c r="B17" s="1" t="s">
        <v>287</v>
      </c>
    </row>
    <row r="18" spans="1:8">
      <c r="A18" s="1" t="s">
        <v>285</v>
      </c>
      <c r="B18" s="1" t="s">
        <v>288</v>
      </c>
    </row>
    <row r="19" spans="1:8">
      <c r="A19" s="1" t="s">
        <v>286</v>
      </c>
      <c r="B19" s="1" t="s">
        <v>288</v>
      </c>
    </row>
    <row r="22" spans="1:8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23" workbookViewId="0">
      <selection activeCell="D27" sqref="D27"/>
    </sheetView>
  </sheetViews>
  <sheetFormatPr defaultRowHeight="17.399999999999999"/>
  <cols>
    <col min="2" max="2" width="10.19921875" bestFit="1" customWidth="1"/>
    <col min="4" max="4" width="10.3984375" bestFit="1" customWidth="1"/>
    <col min="7" max="7" width="8.69921875" customWidth="1"/>
  </cols>
  <sheetData>
    <row r="1" spans="1:9">
      <c r="A1" s="3" t="s">
        <v>4</v>
      </c>
      <c r="B1" s="4" t="s">
        <v>5</v>
      </c>
      <c r="F1" s="3" t="s">
        <v>225</v>
      </c>
      <c r="G1" s="4" t="s">
        <v>226</v>
      </c>
    </row>
    <row r="2" spans="1:9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>
      <c r="A11" s="5" t="s">
        <v>289</v>
      </c>
      <c r="B11" s="5" t="s">
        <v>289</v>
      </c>
      <c r="C11" s="24" t="s">
        <v>20</v>
      </c>
      <c r="D11" s="25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>
      <c r="A12" s="5" t="s">
        <v>290</v>
      </c>
      <c r="B12" s="5" t="s">
        <v>291</v>
      </c>
      <c r="C12" s="22">
        <f>ROUNDDOWN(AVERAGE(DMAX(A2:D9,4,A11:A12),DMAX(A2:D9,4,B11:B12)),1)</f>
        <v>93.8</v>
      </c>
      <c r="D12" s="23"/>
      <c r="F12" s="24" t="s">
        <v>243</v>
      </c>
      <c r="G12" s="25"/>
      <c r="H12" s="22" t="str">
        <f>HOUR(SMALL(I3:I11,1))&amp;"시간"&amp;MINUTE(SMALL(I3:I11,1))&amp;"분"&amp;SECOND(SMALL(I3:I11,1))&amp;"초"</f>
        <v>1시간6분6초</v>
      </c>
      <c r="I12" s="23"/>
    </row>
    <row r="14" spans="1:9">
      <c r="A14" s="3" t="s">
        <v>21</v>
      </c>
      <c r="B14" s="4" t="s">
        <v>22</v>
      </c>
      <c r="E14" s="3" t="s">
        <v>42</v>
      </c>
      <c r="F14" s="4" t="s">
        <v>43</v>
      </c>
    </row>
    <row r="15" spans="1:9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>
      <c r="E24" s="24" t="s">
        <v>61</v>
      </c>
      <c r="F24" s="26"/>
      <c r="G24" s="25"/>
      <c r="H24" s="5">
        <f>ROUNDUP(AVERAGEIFS(H16:H23,$F$16:$F$23,"영업A",$H$16:$H$23,"&gt;=800"),1)</f>
        <v>882.7</v>
      </c>
    </row>
    <row r="25" spans="1:8">
      <c r="A25" s="3" t="s">
        <v>62</v>
      </c>
      <c r="B25" s="4" t="s">
        <v>63</v>
      </c>
    </row>
    <row r="26" spans="1:8">
      <c r="A26" s="5" t="s">
        <v>64</v>
      </c>
      <c r="B26" s="5" t="s">
        <v>65</v>
      </c>
      <c r="C26" s="5" t="s">
        <v>66</v>
      </c>
      <c r="D26" s="6" t="s">
        <v>67</v>
      </c>
    </row>
    <row r="27" spans="1:8">
      <c r="A27" s="5" t="s">
        <v>68</v>
      </c>
      <c r="B27" s="5">
        <v>1.76</v>
      </c>
      <c r="C27" s="5">
        <v>75</v>
      </c>
      <c r="D27" s="5">
        <f>C27/POWER(B27,2)</f>
        <v>24.212293388429753</v>
      </c>
    </row>
    <row r="28" spans="1:8">
      <c r="A28" s="5" t="s">
        <v>69</v>
      </c>
      <c r="B28" s="5">
        <v>1.68</v>
      </c>
      <c r="C28" s="5">
        <v>78</v>
      </c>
      <c r="D28" s="5"/>
    </row>
    <row r="29" spans="1:8">
      <c r="A29" s="5" t="s">
        <v>70</v>
      </c>
      <c r="B29" s="5">
        <v>1.61</v>
      </c>
      <c r="C29" s="5">
        <v>50</v>
      </c>
      <c r="D29" s="5"/>
    </row>
    <row r="30" spans="1:8">
      <c r="A30" s="5" t="s">
        <v>71</v>
      </c>
      <c r="B30" s="5">
        <v>1.73</v>
      </c>
      <c r="C30" s="5">
        <v>70</v>
      </c>
      <c r="D30" s="5"/>
    </row>
    <row r="31" spans="1:8">
      <c r="A31" s="5" t="s">
        <v>33</v>
      </c>
      <c r="B31" s="5">
        <v>1.64</v>
      </c>
      <c r="C31" s="5">
        <v>71</v>
      </c>
      <c r="D31" s="5"/>
    </row>
    <row r="32" spans="1:8">
      <c r="A32" s="5" t="s">
        <v>72</v>
      </c>
      <c r="B32" s="5">
        <v>1.58</v>
      </c>
      <c r="C32" s="5">
        <v>51</v>
      </c>
      <c r="D32" s="5"/>
    </row>
    <row r="33" spans="1:4">
      <c r="A33" s="5" t="s">
        <v>73</v>
      </c>
      <c r="B33" s="5">
        <v>1.71</v>
      </c>
      <c r="C33" s="5">
        <v>65</v>
      </c>
      <c r="D33" s="5"/>
    </row>
    <row r="34" spans="1:4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20" workbookViewId="0">
      <selection activeCell="M21" sqref="M21"/>
    </sheetView>
  </sheetViews>
  <sheetFormatPr defaultRowHeight="17.399999999999999" outlineLevelRow="3"/>
  <cols>
    <col min="3" max="3" width="9.796875" customWidth="1"/>
    <col min="5" max="5" width="11.69921875" customWidth="1"/>
    <col min="6" max="6" width="9.296875" bestFit="1" customWidth="1"/>
  </cols>
  <sheetData>
    <row r="1" spans="1:6" ht="21">
      <c r="A1" s="27" t="s">
        <v>134</v>
      </c>
      <c r="B1" s="27"/>
      <c r="C1" s="27"/>
      <c r="D1" s="27"/>
      <c r="E1" s="27"/>
      <c r="F1" s="27"/>
    </row>
    <row r="3" spans="1:6">
      <c r="A3" s="34" t="s">
        <v>1</v>
      </c>
      <c r="B3" s="34" t="s">
        <v>6</v>
      </c>
      <c r="C3" s="34" t="s">
        <v>135</v>
      </c>
      <c r="D3" s="34" t="s">
        <v>46</v>
      </c>
      <c r="E3" s="34" t="s">
        <v>136</v>
      </c>
      <c r="F3" s="34" t="s">
        <v>137</v>
      </c>
    </row>
    <row r="4" spans="1:6" outlineLevel="3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>
      <c r="A11" s="5"/>
      <c r="B11" s="5"/>
      <c r="C11" s="30" t="s">
        <v>296</v>
      </c>
      <c r="D11" s="5"/>
      <c r="E11" s="7"/>
      <c r="F11" s="7">
        <f>SUBTOTAL(1,F4:F10)</f>
        <v>527142.85714285716</v>
      </c>
    </row>
    <row r="12" spans="1:6" outlineLevel="1">
      <c r="A12" s="5"/>
      <c r="B12" s="5"/>
      <c r="C12" s="29" t="s">
        <v>292</v>
      </c>
      <c r="D12" s="5"/>
      <c r="E12" s="7">
        <f>SUBTOTAL(9,E4:E10)</f>
        <v>10200000</v>
      </c>
      <c r="F12" s="7"/>
    </row>
    <row r="13" spans="1:6" outlineLevel="3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>
      <c r="A15" s="5"/>
      <c r="B15" s="5"/>
      <c r="C15" s="30" t="s">
        <v>297</v>
      </c>
      <c r="D15" s="5"/>
      <c r="E15" s="7"/>
      <c r="F15" s="7">
        <f>SUBTOTAL(1,F13:F14)</f>
        <v>552500</v>
      </c>
    </row>
    <row r="16" spans="1:6" outlineLevel="1">
      <c r="A16" s="5"/>
      <c r="B16" s="5"/>
      <c r="C16" s="30" t="s">
        <v>293</v>
      </c>
      <c r="D16" s="5"/>
      <c r="E16" s="7">
        <f>SUBTOTAL(9,E13:E14)</f>
        <v>3750000</v>
      </c>
      <c r="F16" s="7"/>
    </row>
    <row r="17" spans="1:6" outlineLevel="3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>
      <c r="A23" s="31"/>
      <c r="B23" s="31"/>
      <c r="C23" s="33" t="s">
        <v>298</v>
      </c>
      <c r="D23" s="31"/>
      <c r="E23" s="32"/>
      <c r="F23" s="32">
        <f>SUBTOTAL(1,F17:F22)</f>
        <v>523000</v>
      </c>
    </row>
    <row r="24" spans="1:6" outlineLevel="1">
      <c r="A24" s="31"/>
      <c r="B24" s="31"/>
      <c r="C24" s="33" t="s">
        <v>294</v>
      </c>
      <c r="D24" s="31"/>
      <c r="E24" s="32">
        <f>SUBTOTAL(9,E17:E22)</f>
        <v>13050000</v>
      </c>
      <c r="F24" s="32"/>
    </row>
    <row r="25" spans="1:6">
      <c r="A25" s="31"/>
      <c r="B25" s="31"/>
      <c r="C25" s="33" t="s">
        <v>299</v>
      </c>
      <c r="D25" s="31"/>
      <c r="E25" s="32"/>
      <c r="F25" s="32">
        <f>SUBTOTAL(1,F4:F22)</f>
        <v>528866.66666666663</v>
      </c>
    </row>
    <row r="26" spans="1:6">
      <c r="A26" s="31"/>
      <c r="B26" s="31"/>
      <c r="C26" s="33" t="s">
        <v>295</v>
      </c>
      <c r="D26" s="31"/>
      <c r="E26" s="32">
        <f>SUBTOTAL(9,E4:E22)</f>
        <v>27000000</v>
      </c>
      <c r="F26" s="3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5" workbookViewId="0">
      <selection activeCell="G31" sqref="G31"/>
    </sheetView>
  </sheetViews>
  <sheetFormatPr defaultRowHeight="17.399999999999999"/>
  <cols>
    <col min="1" max="1" width="16.8984375" bestFit="1" customWidth="1"/>
    <col min="2" max="2" width="11.19921875" bestFit="1" customWidth="1"/>
    <col min="3" max="5" width="9.2968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>
      <c r="A1" s="27" t="s">
        <v>156</v>
      </c>
      <c r="B1" s="27"/>
      <c r="C1" s="27"/>
      <c r="D1" s="27"/>
      <c r="E1" s="27"/>
      <c r="F1" s="27"/>
      <c r="G1" s="27"/>
      <c r="H1" s="27"/>
      <c r="I1" s="27"/>
    </row>
    <row r="3" spans="1:9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>
      <c r="A15" s="35" t="s">
        <v>64</v>
      </c>
      <c r="B15" t="s">
        <v>300</v>
      </c>
    </row>
    <row r="17" spans="1:4">
      <c r="B17" s="35" t="s">
        <v>302</v>
      </c>
    </row>
    <row r="18" spans="1:4">
      <c r="A18" s="35" t="s">
        <v>301</v>
      </c>
      <c r="B18" t="s">
        <v>50</v>
      </c>
      <c r="C18" t="s">
        <v>54</v>
      </c>
      <c r="D18" t="s">
        <v>141</v>
      </c>
    </row>
    <row r="19" spans="1:4">
      <c r="A19" s="36" t="s">
        <v>307</v>
      </c>
      <c r="B19" s="37"/>
      <c r="C19" s="37"/>
      <c r="D19" s="37"/>
    </row>
    <row r="20" spans="1:4">
      <c r="A20" s="38" t="s">
        <v>304</v>
      </c>
      <c r="B20" s="37"/>
      <c r="C20" s="37">
        <v>196666.66666666666</v>
      </c>
      <c r="D20" s="37"/>
    </row>
    <row r="21" spans="1:4">
      <c r="A21" s="38" t="s">
        <v>306</v>
      </c>
      <c r="B21" s="39"/>
      <c r="C21" s="39">
        <v>19666.666666666668</v>
      </c>
      <c r="D21" s="39"/>
    </row>
    <row r="22" spans="1:4">
      <c r="A22" s="36" t="s">
        <v>308</v>
      </c>
      <c r="B22" s="37"/>
      <c r="C22" s="37"/>
      <c r="D22" s="37"/>
    </row>
    <row r="23" spans="1:4">
      <c r="A23" s="38" t="s">
        <v>304</v>
      </c>
      <c r="B23" s="37">
        <v>360000</v>
      </c>
      <c r="C23" s="37"/>
      <c r="D23" s="37"/>
    </row>
    <row r="24" spans="1:4">
      <c r="A24" s="38" t="s">
        <v>306</v>
      </c>
      <c r="B24" s="39">
        <v>60000</v>
      </c>
      <c r="C24" s="39"/>
      <c r="D24" s="39"/>
    </row>
    <row r="25" spans="1:4">
      <c r="A25" s="36" t="s">
        <v>309</v>
      </c>
      <c r="B25" s="37"/>
      <c r="C25" s="37"/>
      <c r="D25" s="37"/>
    </row>
    <row r="26" spans="1:4">
      <c r="A26" s="38" t="s">
        <v>304</v>
      </c>
      <c r="B26" s="37">
        <v>375000</v>
      </c>
      <c r="C26" s="37"/>
      <c r="D26" s="37">
        <v>412500</v>
      </c>
    </row>
    <row r="27" spans="1:4">
      <c r="A27" s="38" t="s">
        <v>306</v>
      </c>
      <c r="B27" s="39">
        <v>62500</v>
      </c>
      <c r="C27" s="39"/>
      <c r="D27" s="39">
        <v>110000</v>
      </c>
    </row>
    <row r="28" spans="1:4">
      <c r="A28" s="36" t="s">
        <v>310</v>
      </c>
      <c r="B28" s="37"/>
      <c r="C28" s="37"/>
      <c r="D28" s="37"/>
    </row>
    <row r="29" spans="1:4">
      <c r="A29" s="38" t="s">
        <v>304</v>
      </c>
      <c r="B29" s="37"/>
      <c r="C29" s="37"/>
      <c r="D29" s="37">
        <v>480000</v>
      </c>
    </row>
    <row r="30" spans="1:4">
      <c r="A30" s="38" t="s">
        <v>306</v>
      </c>
      <c r="B30" s="39"/>
      <c r="C30" s="39"/>
      <c r="D30" s="39">
        <v>208000</v>
      </c>
    </row>
    <row r="31" spans="1:4">
      <c r="A31" s="36" t="s">
        <v>303</v>
      </c>
      <c r="B31" s="37">
        <v>370000</v>
      </c>
      <c r="C31" s="37">
        <v>196666.66666666666</v>
      </c>
      <c r="D31" s="37">
        <v>435000</v>
      </c>
    </row>
    <row r="32" spans="1:4">
      <c r="A32" s="36" t="s">
        <v>305</v>
      </c>
      <c r="B32" s="39">
        <v>61666.666666666664</v>
      </c>
      <c r="C32" s="39">
        <v>19666.666666666668</v>
      </c>
      <c r="D32" s="39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L8" sqref="L8"/>
    </sheetView>
  </sheetViews>
  <sheetFormatPr defaultRowHeight="17.399999999999999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>
      <c r="A1" s="27" t="s">
        <v>181</v>
      </c>
      <c r="B1" s="27"/>
      <c r="C1" s="27"/>
      <c r="D1" s="27"/>
      <c r="E1" s="27"/>
      <c r="F1" s="27"/>
      <c r="G1" s="27"/>
      <c r="H1" s="27"/>
    </row>
    <row r="3" spans="1:8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J14" sqref="J14"/>
    </sheetView>
  </sheetViews>
  <sheetFormatPr defaultRowHeight="17.399999999999999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>
      <c r="A1" s="27" t="s">
        <v>190</v>
      </c>
      <c r="B1" s="27"/>
      <c r="C1" s="27"/>
      <c r="D1" s="27"/>
      <c r="E1" s="27"/>
      <c r="F1" s="27"/>
      <c r="G1" s="27"/>
    </row>
    <row r="3" spans="1:7" ht="34.799999999999997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40">
        <f>(C4+D4)*E4</f>
        <v>17249400</v>
      </c>
      <c r="G4" s="5">
        <f>_xlfn.RANK.EQ(F4,$F$4:$F$11)</f>
        <v>8</v>
      </c>
    </row>
    <row r="5" spans="1:7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40">
        <f t="shared" si="1"/>
        <v>64735200</v>
      </c>
      <c r="G6" s="5">
        <f t="shared" si="2"/>
        <v>3</v>
      </c>
    </row>
    <row r="7" spans="1:7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40">
        <f t="shared" si="1"/>
        <v>26073900</v>
      </c>
      <c r="G7" s="5">
        <f t="shared" si="2"/>
        <v>5</v>
      </c>
    </row>
    <row r="8" spans="1:7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40">
        <f t="shared" si="1"/>
        <v>73260000</v>
      </c>
      <c r="G8" s="5">
        <f t="shared" si="2"/>
        <v>2</v>
      </c>
    </row>
    <row r="9" spans="1:7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40">
        <f t="shared" si="1"/>
        <v>79920000</v>
      </c>
      <c r="G9" s="5">
        <f t="shared" si="2"/>
        <v>1</v>
      </c>
    </row>
    <row r="10" spans="1:7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40">
        <f t="shared" si="1"/>
        <v>19906740</v>
      </c>
      <c r="G10" s="5">
        <f t="shared" si="2"/>
        <v>6</v>
      </c>
    </row>
    <row r="11" spans="1:7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40">
        <f t="shared" si="1"/>
        <v>17582400</v>
      </c>
      <c r="G11" s="5">
        <f t="shared" si="2"/>
        <v>7</v>
      </c>
    </row>
    <row r="12" spans="1:7">
      <c r="A12" s="28" t="s">
        <v>207</v>
      </c>
      <c r="B12" s="28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40">
        <f t="shared" si="3"/>
        <v>342683640</v>
      </c>
      <c r="G12" s="10"/>
    </row>
    <row r="13" spans="1:7">
      <c r="E13" s="41"/>
      <c r="F13" s="41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윤혁 강</cp:lastModifiedBy>
  <dcterms:created xsi:type="dcterms:W3CDTF">2023-04-27T08:01:32Z</dcterms:created>
  <dcterms:modified xsi:type="dcterms:W3CDTF">2026-04-23T04:43:28Z</dcterms:modified>
</cp:coreProperties>
</file>