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7276" yWindow="2112" windowWidth="18888" windowHeight="13176" tabRatio="723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44525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23" i="5"/>
  <c r="F15" i="5"/>
  <c r="F11" i="5"/>
  <c r="E26" i="5"/>
  <c r="E24" i="5"/>
  <c r="E16" i="5"/>
  <c r="E12" i="5"/>
  <c r="H12" i="4"/>
  <c r="D28" i="4"/>
  <c r="H24" i="4"/>
  <c r="C17" i="4"/>
  <c r="C18" i="4"/>
  <c r="C19" i="4"/>
  <c r="C20" i="4"/>
  <c r="C21" i="4"/>
  <c r="C22" i="4"/>
  <c r="C23" i="4"/>
  <c r="C16" i="4"/>
  <c r="C12" i="4"/>
  <c r="F4" i="11" l="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<sst xmlns="http://schemas.openxmlformats.org/spreadsheetml/2006/main" count="435" uniqueCount="285">
  <si>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</si>
  <si>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</si>
  <si>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</si>
  <si>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</si>
  <si>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</si>
  <si>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</si>
  <si>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</si>
  <si>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</si>
  <si>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</si>
  <si>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</si>
  <si>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</si>
  <si>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</si>
  <si>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</si>
  <si>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</si>
  <si>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</si>
  <si>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</si>
  <si>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</si>
  <si>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</si>
  <si>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</si>
  <si>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</si>
  <si>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</si>
  <si>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</si>
  <si>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</si>
  <si>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</si>
  <si>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</si>
  <si>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</si>
  <si>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</si>
  <si>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</si>
  <si>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</si>
  <si>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</si>
  <si>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</si>
  <si>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</si>
  <si>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</si>
  <si>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</si>
  <si>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</si>
  <si>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</si>
  <si>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</si>
  <si>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</si>
  <si>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</si>
  <si>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</si>
  <si>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</si>
  <si>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</si>
  <si>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</si>
  <si>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</si>
  <si>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</si>
  <si>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</si>
  <si>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</si>
  <si>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</si>
  <si>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</si>
  <si>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</si>
  <si>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</si>
  <si>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</si>
  <si>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</si>
  <si>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</si>
  <si>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</si>
  <si>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</si>
  <si>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</si>
  <si>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</si>
  <si>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</si>
  <si>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</si>
  <si>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</si>
  <si>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</si>
  <si>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</si>
  <si>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</si>
  <si>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</si>
  <si>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</si>
  <si>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</si>
  <si>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</si>
  <si>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</si>
  <si>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</si>
  <si>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</si>
  <si>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</si>
  <si>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</si>
  <si>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</si>
  <si>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</si>
  <si>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</si>
  <si>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</si>
  <si>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</si>
  <si>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</si>
  <si>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</si>
  <si>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</si>
  <si>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</si>
  <si>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</si>
  <si>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</si>
  <si>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</si>
  <si>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</si>
  <si>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</si>
  <si>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</si>
  <si>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</si>
  <si>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</si>
  <si>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</si>
  <si>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</si>
  <si>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</si>
  <si>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</si>
  <si>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</si>
  <si>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</si>
  <si>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</si>
  <si>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</si>
  <si>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</si>
  <si>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</si>
  <si>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</si>
  <si>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</si>
  <si>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</si>
  <si>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</si>
  <si>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</si>
  <si>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</si>
  <si>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</si>
  <si>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</si>
  <si>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</si>
  <si>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</si>
  <si>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</si>
  <si>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</si>
  <si>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</si>
  <si>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</si>
  <si>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</si>
  <si>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</si>
  <si>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</si>
  <si>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</si>
  <si>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</si>
  <si>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</si>
  <si>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</si>
  <si>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</si>
  <si>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</si>
  <si>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</si>
  <si>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</si>
  <si>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</si>
  <si>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</si>
  <si>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</si>
  <si>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</si>
  <si>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</si>
  <si>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</si>
  <si>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</si>
  <si>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</si>
  <si>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</si>
  <si>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</si>
  <si>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</si>
  <si>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</si>
  <si>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</si>
  <si>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</si>
  <si>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</si>
  <si>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</si>
  <si>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</si>
  <si>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</si>
  <si>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</si>
  <si>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</si>
  <si>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</si>
  <si>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</si>
  <si>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</si>
  <si>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</si>
  <si>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</si>
  <si>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</si>
  <si>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</si>
  <si>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</si>
  <si>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</si>
  <si>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</si>
  <si>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</si>
  <si>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</si>
  <si>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</si>
  <si>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</si>
  <si>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</si>
  <si>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</si>
  <si>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</si>
  <si>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</si>
  <si>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</si>
  <si>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</si>
  <si>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</si>
  <si>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</si>
  <si>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</si>
  <si>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</si>
  <si>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</si>
  <si>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</si>
  <si>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</si>
  <si>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</si>
  <si>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</si>
  <si>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</si>
  <si>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</si>
  <si>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</si>
  <si>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</si>
  <si>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</si>
  <si>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</si>
  <si>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</si>
  <si>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</si>
  <si>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</si>
  <si>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</si>
  <si>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</si>
  <si>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</si>
  <si>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</si>
  <si>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</si>
  <si>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</si>
  <si>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</si>
  <si>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</si>
  <si>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</si>
  <si>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</si>
  <si>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</si>
  <si>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</si>
  <si>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</si>
  <si>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</si>
  <si>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</si>
  <si>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</si>
  <si>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</si>
  <si>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</si>
  <si>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</si>
  <si>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</si>
  <si>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</si>
  <si>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</si>
  <si>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</si>
  <si>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</si>
  <si>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</si>
  <si>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</si>
  <si>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</si>
  <si>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</si>
  <si>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</si>
  <si>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</si>
  <si>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</si>
  <si>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</si>
  <si>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</si>
  <si>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</si>
  <si>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</si>
  <si>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</si>
  <si>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</si>
  <si>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</si>
  <si>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</si>
  <si>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</si>
  <si>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</si>
  <si>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</si>
  <si>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</si>
  <si>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</si>
  <si>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</si>
  <si>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</si>
  <si>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</si>
  <si>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</si>
  <si>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</si>
  <si>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</si>
  <si>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</si>
  <si>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</si>
  <si>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</si>
  <si>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</si>
  <si>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</si>
  <si>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</si>
  <si>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</si>
  <si>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</si>
  <si>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</si>
  <si>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</si>
  <si>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</si>
  <si>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</si>
  <si>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</si>
  <si>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</si>
  <si>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</si>
  <si>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</si>
  <si>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</si>
  <si>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</si>
  <si>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</si>
  <si>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</si>
  <si>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</si>
  <si>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</si>
  <si>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</si>
  <si>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</si>
  <si>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</si>
  <si>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</si>
  <si>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</si>
  <si>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</si>
  <si>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</si>
  <si>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</si>
  <si>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</si>
  <si>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</si>
  <si>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</si>
  <si>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</si>
  <si>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</si>
  <si>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</si>
  <si>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</si>
  <si>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</si>
  <si>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</si>
  <si>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</si>
  <si>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</si>
  <si>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</si>
  <si>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</si>
  <si>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</si>
  <si>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1-4</t>
  </si>
  <si>
    <t>5-8</t>
  </si>
  <si>
    <t>9-12</t>
  </si>
  <si>
    <t>13-16</t>
  </si>
  <si>
    <t>평균 : 상여급</t>
  </si>
  <si>
    <t>전체 평균 : 상여급</t>
  </si>
  <si>
    <t>평균 : 수당</t>
  </si>
  <si>
    <t>전체 평균 : 수당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</si>
</sst>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8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8" fontId="0" fillId="0" borderId="0" xfId="0" applyNumberFormat="1" applyAlignment="1">
      <alignment horizontal="left" vertical="center" indent="1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left" vertical="center"/>
    </xf>
  </cellXfs>
  <cellStyles count="2">
    <cellStyle name="쉼표 [0]" xfId="1" builtinId="6"/>
    <cellStyle name="표준" xfId="0" builtinId="0"/>
  </cellStyles>
  <dxfs count="24">
    <dxf>
      <numFmt numFmtId="176" formatCode="#,##0_ 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745328898664998E-2"/>
          <c:y val="0.16078491266177936"/>
          <c:w val="0.81665533205110497"/>
          <c:h val="0.64651269345642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046912"/>
        <c:axId val="25911296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  <c:pt idx="6">
                  <c:v>619530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109184"/>
        <c:axId val="146665984"/>
      </c:lineChart>
      <c:catAx>
        <c:axId val="25904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9112960"/>
        <c:crosses val="autoZero"/>
        <c:auto val="1"/>
        <c:lblAlgn val="ctr"/>
        <c:lblOffset val="100"/>
        <c:noMultiLvlLbl val="0"/>
      </c:catAx>
      <c:valAx>
        <c:axId val="25911296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9046912"/>
        <c:crosses val="autoZero"/>
        <c:crossBetween val="between"/>
        <c:majorUnit val="200"/>
      </c:valAx>
      <c:valAx>
        <c:axId val="1466659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62109184"/>
        <c:crosses val="max"/>
        <c:crossBetween val="between"/>
      </c:valAx>
      <c:catAx>
        <c:axId val="26210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6665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홍온주" refreshedDate="45960.511524421294" createdVersion="4" refreshedVersion="4" minRefreshableVersion="3" recordCount="9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7" dataOnRows="1" applyNumberFormats="0" applyBorderFormats="0" applyFontFormats="0" applyPatternFormats="0" applyAlignmentFormats="0" applyWidthHeightFormats="1" dataCaption="값" updatedVersion="4" minRefreshableVersion="3" useAutoFormatting="1" colGrandTotals="0" itemPrintTitles="1" createdVersion="4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0" baseItem="0"/>
    <dataField name="평균 : 수당" fld="7" subtotal="average" baseField="0" baseItem="0"/>
  </dataFields>
  <formats count="12">
    <format dxfId="14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3">
      <pivotArea collapsedLevelsAreSubtotals="1" fieldPosition="0">
        <references count="1">
          <reference field="4" count="1">
            <x v="2"/>
          </reference>
        </references>
      </pivotArea>
    </format>
    <format dxfId="12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11">
      <pivotArea collapsedLevelsAreSubtotals="1" fieldPosition="0">
        <references count="1">
          <reference field="4" count="1">
            <x v="3"/>
          </reference>
        </references>
      </pivotArea>
    </format>
    <format dxfId="10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9">
      <pivotArea collapsedLevelsAreSubtotals="1" fieldPosition="0">
        <references count="1">
          <reference field="4" count="1">
            <x v="4"/>
          </reference>
        </references>
      </pivotArea>
    </format>
    <format dxfId="8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7">
      <pivotArea field="4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  <format dxfId="6">
      <pivotArea dataOnly="0" labelOnly="1" fieldPosition="0">
        <references count="1">
          <reference field="4" count="3">
            <x v="2"/>
            <x v="3"/>
            <x v="4"/>
          </reference>
        </references>
      </pivotArea>
    </format>
    <format dxfId="5">
      <pivotArea field="4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">
      <pivotArea field="4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F26" totalsRowShown="0" headerRowDxfId="15" headerRowBorderDxfId="22" tableBorderDxfId="23">
  <autoFilter ref="A3:F26"/>
  <tableColumns count="6">
    <tableColumn id="1" name="이름" dataDxfId="21"/>
    <tableColumn id="2" name="성별" dataDxfId="20"/>
    <tableColumn id="3" name="소속부서" dataDxfId="19"/>
    <tableColumn id="4" name="직위" dataDxfId="18"/>
    <tableColumn id="5" name="월급" dataDxfId="17" dataCellStyle="쉼표 [0]"/>
    <tableColumn id="6" name="상여급" dataDxfId="16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workbookViewId="0"/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ht="16.95" x14ac:dyDescent="0.45">
      <c r="B4" s="1"/>
      <c r="C4" s="1"/>
      <c r="D4" s="1"/>
      <c r="E4" s="1"/>
      <c r="F4" s="1"/>
      <c r="G4" s="1"/>
    </row>
    <row r="5" spans="2:7" ht="16.95" x14ac:dyDescent="0.45">
      <c r="B5" s="1"/>
      <c r="C5" s="1"/>
      <c r="D5" s="1"/>
      <c r="E5" s="1"/>
      <c r="F5" s="2"/>
      <c r="G5" s="1"/>
    </row>
    <row r="6" spans="2:7" ht="16.95" x14ac:dyDescent="0.45">
      <c r="B6" s="1"/>
      <c r="C6" s="1"/>
      <c r="D6" s="1"/>
      <c r="E6" s="1"/>
      <c r="F6" s="2"/>
      <c r="G6" s="1"/>
    </row>
    <row r="7" spans="2:7" ht="16.95" x14ac:dyDescent="0.45">
      <c r="B7" s="1"/>
      <c r="C7" s="1"/>
      <c r="D7" s="1"/>
      <c r="E7" s="1"/>
      <c r="F7" s="2"/>
      <c r="G7" s="1"/>
    </row>
    <row r="8" spans="2:7" ht="16.95" x14ac:dyDescent="0.45">
      <c r="B8" s="1"/>
      <c r="C8" s="1"/>
      <c r="D8" s="1"/>
      <c r="E8" s="1"/>
      <c r="F8" s="2"/>
      <c r="G8" s="1"/>
    </row>
    <row r="9" spans="2:7" ht="16.95" x14ac:dyDescent="0.45">
      <c r="B9" s="1"/>
      <c r="C9" s="1"/>
      <c r="D9" s="1"/>
      <c r="E9" s="1"/>
      <c r="F9" s="2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:D10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8" t="s">
        <v>208</v>
      </c>
      <c r="B1" s="18"/>
      <c r="C1" s="18"/>
      <c r="D1" s="18"/>
      <c r="E1" s="18"/>
      <c r="F1" s="18"/>
      <c r="G1" s="18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4" t="s">
        <v>207</v>
      </c>
      <c r="B10" s="24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C18" sqref="C18"/>
    </sheetView>
  </sheetViews>
  <sheetFormatPr defaultRowHeight="17.399999999999999" x14ac:dyDescent="0.4"/>
  <cols>
    <col min="1" max="1" width="2.69921875" customWidth="1"/>
    <col min="2" max="2" width="18.898437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5" t="s">
        <v>75</v>
      </c>
      <c r="C2" s="25"/>
      <c r="D2" s="25"/>
      <c r="E2" s="25"/>
      <c r="F2" s="25"/>
      <c r="G2" s="25"/>
    </row>
    <row r="4" spans="2:7" x14ac:dyDescent="0.4">
      <c r="B4" s="28" t="s">
        <v>247</v>
      </c>
      <c r="C4" s="29" t="s">
        <v>76</v>
      </c>
      <c r="D4" s="29" t="s">
        <v>77</v>
      </c>
      <c r="E4" s="29" t="s">
        <v>78</v>
      </c>
      <c r="F4" s="29" t="s">
        <v>79</v>
      </c>
      <c r="G4" s="30" t="s">
        <v>2</v>
      </c>
    </row>
    <row r="5" spans="2:7" x14ac:dyDescent="0.4">
      <c r="B5" s="31">
        <v>45931</v>
      </c>
      <c r="C5" s="17" t="s">
        <v>93</v>
      </c>
      <c r="D5" s="7">
        <v>1000</v>
      </c>
      <c r="E5" s="7">
        <v>9000</v>
      </c>
      <c r="F5" s="17" t="s">
        <v>80</v>
      </c>
      <c r="G5" s="32" t="s">
        <v>81</v>
      </c>
    </row>
    <row r="6" spans="2:7" x14ac:dyDescent="0.4">
      <c r="B6" s="31">
        <v>45931</v>
      </c>
      <c r="C6" s="17" t="s">
        <v>82</v>
      </c>
      <c r="D6" s="7">
        <v>1200</v>
      </c>
      <c r="E6" s="7">
        <v>4200</v>
      </c>
      <c r="F6" s="17" t="s">
        <v>83</v>
      </c>
      <c r="G6" s="32" t="s">
        <v>84</v>
      </c>
    </row>
    <row r="7" spans="2:7" x14ac:dyDescent="0.4">
      <c r="B7" s="31">
        <v>45931</v>
      </c>
      <c r="C7" s="17" t="s">
        <v>245</v>
      </c>
      <c r="D7" s="7">
        <v>55000</v>
      </c>
      <c r="E7" s="7">
        <v>105800</v>
      </c>
      <c r="F7" s="17" t="s">
        <v>85</v>
      </c>
      <c r="G7" s="32" t="s">
        <v>86</v>
      </c>
    </row>
    <row r="8" spans="2:7" x14ac:dyDescent="0.4">
      <c r="B8" s="31">
        <v>45935</v>
      </c>
      <c r="C8" s="17" t="s">
        <v>92</v>
      </c>
      <c r="D8" s="7">
        <v>0</v>
      </c>
      <c r="E8" s="7">
        <v>6600</v>
      </c>
      <c r="F8" s="17" t="s">
        <v>87</v>
      </c>
      <c r="G8" s="32" t="s">
        <v>88</v>
      </c>
    </row>
    <row r="9" spans="2:7" x14ac:dyDescent="0.4">
      <c r="B9" s="31">
        <v>45936</v>
      </c>
      <c r="C9" s="17" t="s">
        <v>92</v>
      </c>
      <c r="D9" s="7">
        <v>3000</v>
      </c>
      <c r="E9" s="7">
        <v>3000</v>
      </c>
      <c r="F9" s="17" t="s">
        <v>87</v>
      </c>
      <c r="G9" s="32" t="s">
        <v>88</v>
      </c>
    </row>
    <row r="10" spans="2:7" x14ac:dyDescent="0.4">
      <c r="B10" s="31">
        <v>45936</v>
      </c>
      <c r="C10" s="17" t="s">
        <v>246</v>
      </c>
      <c r="D10" s="7">
        <v>2000</v>
      </c>
      <c r="E10" s="7">
        <v>128500</v>
      </c>
      <c r="F10" s="17" t="s">
        <v>85</v>
      </c>
      <c r="G10" s="32" t="s">
        <v>86</v>
      </c>
    </row>
    <row r="11" spans="2:7" x14ac:dyDescent="0.4">
      <c r="B11" s="31">
        <v>45937</v>
      </c>
      <c r="C11" s="17" t="s">
        <v>89</v>
      </c>
      <c r="D11" s="7">
        <v>15000</v>
      </c>
      <c r="E11" s="7">
        <v>29400</v>
      </c>
      <c r="F11" s="17" t="s">
        <v>90</v>
      </c>
      <c r="G11" s="32" t="s">
        <v>91</v>
      </c>
    </row>
    <row r="12" spans="2:7" x14ac:dyDescent="0.4">
      <c r="B12" s="33">
        <v>45938</v>
      </c>
      <c r="C12" s="34" t="s">
        <v>245</v>
      </c>
      <c r="D12" s="35">
        <v>50000</v>
      </c>
      <c r="E12" s="35">
        <v>116380</v>
      </c>
      <c r="F12" s="34" t="s">
        <v>85</v>
      </c>
      <c r="G12" s="36" t="s">
        <v>86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251</v>
      </c>
      <c r="C3" t="s">
        <v>252</v>
      </c>
      <c r="D3" t="s">
        <v>253</v>
      </c>
      <c r="E3" t="s">
        <v>254</v>
      </c>
    </row>
    <row r="4" spans="2:5" ht="16.95" x14ac:dyDescent="0.45">
      <c r="B4" t="s">
        <v>255</v>
      </c>
      <c r="C4">
        <v>95</v>
      </c>
      <c r="D4">
        <v>0</v>
      </c>
      <c r="E4">
        <v>0</v>
      </c>
    </row>
    <row r="5" spans="2:5" ht="16.95" x14ac:dyDescent="0.45">
      <c r="B5" t="s">
        <v>256</v>
      </c>
      <c r="C5">
        <v>90</v>
      </c>
      <c r="D5">
        <v>1</v>
      </c>
      <c r="E5">
        <v>1</v>
      </c>
    </row>
    <row r="6" spans="2:5" ht="16.95" x14ac:dyDescent="0.45">
      <c r="B6" t="s">
        <v>257</v>
      </c>
      <c r="C6">
        <v>85</v>
      </c>
      <c r="D6">
        <v>2</v>
      </c>
      <c r="E6">
        <v>3</v>
      </c>
    </row>
    <row r="7" spans="2:5" ht="16.95" x14ac:dyDescent="0.45">
      <c r="B7" t="s">
        <v>258</v>
      </c>
      <c r="C7">
        <v>80</v>
      </c>
      <c r="D7">
        <v>1</v>
      </c>
      <c r="E7">
        <v>4</v>
      </c>
    </row>
    <row r="8" spans="2:5" ht="16.95" x14ac:dyDescent="0.45">
      <c r="B8" t="s">
        <v>259</v>
      </c>
      <c r="C8">
        <v>75</v>
      </c>
      <c r="D8">
        <v>4</v>
      </c>
      <c r="E8">
        <v>8</v>
      </c>
    </row>
    <row r="9" spans="2:5" x14ac:dyDescent="0.4">
      <c r="B9" t="s">
        <v>260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A3" sqref="A3:H1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8" t="s">
        <v>94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37" t="s">
        <v>261</v>
      </c>
      <c r="B17" s="37" t="s">
        <v>264</v>
      </c>
      <c r="C17" s="37"/>
    </row>
    <row r="18" spans="1:8" x14ac:dyDescent="0.4">
      <c r="A18" s="37" t="s">
        <v>262</v>
      </c>
      <c r="B18" s="37" t="s">
        <v>265</v>
      </c>
    </row>
    <row r="19" spans="1:8" x14ac:dyDescent="0.4">
      <c r="A19" s="37" t="s">
        <v>263</v>
      </c>
      <c r="B19" s="37" t="s">
        <v>265</v>
      </c>
    </row>
    <row r="22" spans="1:8" x14ac:dyDescent="0.4">
      <c r="A22" s="17" t="s">
        <v>95</v>
      </c>
      <c r="B22" s="17" t="s">
        <v>96</v>
      </c>
      <c r="C22" s="17" t="s">
        <v>97</v>
      </c>
      <c r="D22" s="17" t="s">
        <v>98</v>
      </c>
      <c r="E22" s="17" t="s">
        <v>99</v>
      </c>
      <c r="F22" s="17" t="s">
        <v>47</v>
      </c>
      <c r="G22" s="17" t="s">
        <v>100</v>
      </c>
      <c r="H22" s="17" t="s">
        <v>101</v>
      </c>
    </row>
    <row r="23" spans="1:8" x14ac:dyDescent="0.4">
      <c r="A23" s="17" t="s">
        <v>102</v>
      </c>
      <c r="B23" s="17" t="s">
        <v>103</v>
      </c>
      <c r="C23" s="17" t="s">
        <v>130</v>
      </c>
      <c r="D23" s="17" t="s">
        <v>120</v>
      </c>
      <c r="E23" s="17">
        <v>250</v>
      </c>
      <c r="F23" s="17">
        <v>230</v>
      </c>
      <c r="G23" s="17">
        <v>20</v>
      </c>
      <c r="H23" s="7">
        <v>690</v>
      </c>
    </row>
    <row r="24" spans="1:8" x14ac:dyDescent="0.4">
      <c r="A24" s="17" t="s">
        <v>112</v>
      </c>
      <c r="B24" s="17" t="s">
        <v>113</v>
      </c>
      <c r="C24" s="17" t="s">
        <v>124</v>
      </c>
      <c r="D24" s="17" t="s">
        <v>125</v>
      </c>
      <c r="E24" s="17">
        <v>200</v>
      </c>
      <c r="F24" s="17">
        <v>185</v>
      </c>
      <c r="G24" s="17">
        <v>15</v>
      </c>
      <c r="H24" s="7">
        <v>555</v>
      </c>
    </row>
    <row r="25" spans="1:8" x14ac:dyDescent="0.4">
      <c r="A25" s="17" t="s">
        <v>102</v>
      </c>
      <c r="B25" s="17" t="s">
        <v>103</v>
      </c>
      <c r="C25" s="17" t="s">
        <v>129</v>
      </c>
      <c r="D25" s="17" t="s">
        <v>127</v>
      </c>
      <c r="E25" s="17">
        <v>200</v>
      </c>
      <c r="F25" s="17">
        <v>170</v>
      </c>
      <c r="G25" s="17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H28" sqref="H28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248</v>
      </c>
      <c r="B11" s="5" t="s">
        <v>248</v>
      </c>
      <c r="C11" s="21" t="s">
        <v>20</v>
      </c>
      <c r="D11" s="22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249</v>
      </c>
      <c r="B12" s="5" t="s">
        <v>250</v>
      </c>
      <c r="C12" s="19">
        <f>ROUNDDOWN(AVERAGE(DMAX(A2:D9,4,A11:A12),DMAX(A2:D9,4,B11:B12)),1)</f>
        <v>93.8</v>
      </c>
      <c r="D12" s="20"/>
      <c r="F12" s="21" t="s">
        <v>243</v>
      </c>
      <c r="G12" s="22"/>
      <c r="H12" s="19" t="e">
        <f>SMALL(HOUR(I3)&amp;"시간"&amp;MINUTE(I3)&amp;"분"&amp;SECOND(I3)&amp;"초",1)</f>
        <v>#VALUE!</v>
      </c>
      <c r="I12" s="20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17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17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17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17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17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17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17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1" t="s">
        <v>61</v>
      </c>
      <c r="F24" s="23"/>
      <c r="G24" s="22"/>
      <c r="H24" s="5">
        <f>ROUNDUP(AVERAGEIFS(H16:H23,F16:F23,"영업A",H16:H23,"&gt;=800"),1)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/>
    </row>
    <row r="28" spans="1:8" x14ac:dyDescent="0.4">
      <c r="A28" s="5" t="s">
        <v>69</v>
      </c>
      <c r="B28" s="5">
        <v>1.68</v>
      </c>
      <c r="C28" s="5">
        <v>78</v>
      </c>
      <c r="D28" s="5" t="e">
        <f>POWER</f>
        <v>#NAME?</v>
      </c>
    </row>
    <row r="29" spans="1:8" x14ac:dyDescent="0.4">
      <c r="A29" s="5" t="s">
        <v>70</v>
      </c>
      <c r="B29" s="5">
        <v>1.61</v>
      </c>
      <c r="C29" s="5">
        <v>50</v>
      </c>
      <c r="D29" s="5"/>
    </row>
    <row r="30" spans="1:8" x14ac:dyDescent="0.4">
      <c r="A30" s="5" t="s">
        <v>71</v>
      </c>
      <c r="B30" s="5">
        <v>1.73</v>
      </c>
      <c r="C30" s="5">
        <v>70</v>
      </c>
      <c r="D30" s="5"/>
    </row>
    <row r="31" spans="1:8" x14ac:dyDescent="0.4">
      <c r="A31" s="5" t="s">
        <v>33</v>
      </c>
      <c r="B31" s="5">
        <v>1.64</v>
      </c>
      <c r="C31" s="5">
        <v>71</v>
      </c>
      <c r="D31" s="5"/>
    </row>
    <row r="32" spans="1:8" x14ac:dyDescent="0.4">
      <c r="A32" s="5" t="s">
        <v>72</v>
      </c>
      <c r="B32" s="5">
        <v>1.58</v>
      </c>
      <c r="C32" s="5">
        <v>51</v>
      </c>
      <c r="D32" s="5"/>
    </row>
    <row r="33" spans="1:4" x14ac:dyDescent="0.4">
      <c r="A33" s="5" t="s">
        <v>73</v>
      </c>
      <c r="B33" s="5">
        <v>1.71</v>
      </c>
      <c r="C33" s="5">
        <v>65</v>
      </c>
      <c r="D33" s="5"/>
    </row>
    <row r="34" spans="1:4" x14ac:dyDescent="0.4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J11" sqref="J11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8" t="s">
        <v>134</v>
      </c>
      <c r="B1" s="18"/>
      <c r="C1" s="18"/>
      <c r="D1" s="18"/>
      <c r="E1" s="18"/>
      <c r="F1" s="18"/>
    </row>
    <row r="3" spans="1:6" x14ac:dyDescent="0.4">
      <c r="A3" s="40" t="s">
        <v>1</v>
      </c>
      <c r="B3" s="40" t="s">
        <v>6</v>
      </c>
      <c r="C3" s="40" t="s">
        <v>135</v>
      </c>
      <c r="D3" s="40" t="s">
        <v>46</v>
      </c>
      <c r="E3" s="40" t="s">
        <v>136</v>
      </c>
      <c r="F3" s="40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17"/>
      <c r="B11" s="17"/>
      <c r="C11" s="38" t="s">
        <v>270</v>
      </c>
      <c r="D11" s="17"/>
      <c r="E11" s="7"/>
      <c r="F11" s="7">
        <f>SUBTOTAL(1,F4:F10)</f>
        <v>527142.85714285716</v>
      </c>
    </row>
    <row r="12" spans="1:6" outlineLevel="1" x14ac:dyDescent="0.4">
      <c r="A12" s="17"/>
      <c r="B12" s="17"/>
      <c r="C12" s="38" t="s">
        <v>266</v>
      </c>
      <c r="D12" s="17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17"/>
      <c r="B15" s="17"/>
      <c r="C15" s="38" t="s">
        <v>271</v>
      </c>
      <c r="D15" s="17"/>
      <c r="E15" s="7"/>
      <c r="F15" s="7">
        <f>SUBTOTAL(1,F13:F14)</f>
        <v>552500</v>
      </c>
    </row>
    <row r="16" spans="1:6" outlineLevel="1" x14ac:dyDescent="0.4">
      <c r="A16" s="17"/>
      <c r="B16" s="17"/>
      <c r="C16" s="38" t="s">
        <v>267</v>
      </c>
      <c r="D16" s="17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26"/>
      <c r="B23" s="26"/>
      <c r="C23" s="39" t="s">
        <v>272</v>
      </c>
      <c r="D23" s="26"/>
      <c r="E23" s="27"/>
      <c r="F23" s="27">
        <f>SUBTOTAL(1,F17:F22)</f>
        <v>523000</v>
      </c>
    </row>
    <row r="24" spans="1:6" outlineLevel="1" x14ac:dyDescent="0.4">
      <c r="A24" s="26"/>
      <c r="B24" s="26"/>
      <c r="C24" s="39" t="s">
        <v>268</v>
      </c>
      <c r="D24" s="26"/>
      <c r="E24" s="27">
        <f>SUBTOTAL(9,E17:E22)</f>
        <v>13050000</v>
      </c>
      <c r="F24" s="27"/>
    </row>
    <row r="25" spans="1:6" x14ac:dyDescent="0.4">
      <c r="A25" s="26"/>
      <c r="B25" s="26"/>
      <c r="C25" s="39" t="s">
        <v>273</v>
      </c>
      <c r="D25" s="26"/>
      <c r="E25" s="27"/>
      <c r="F25" s="27">
        <f>SUBTOTAL(1,F4:F22)</f>
        <v>528866.66666666663</v>
      </c>
    </row>
    <row r="26" spans="1:6" x14ac:dyDescent="0.4">
      <c r="A26" s="26"/>
      <c r="B26" s="26"/>
      <c r="C26" s="39" t="s">
        <v>269</v>
      </c>
      <c r="D26" s="26"/>
      <c r="E26" s="27">
        <f>SUBTOTAL(9,E4:E22)</f>
        <v>27000000</v>
      </c>
      <c r="F26" s="27"/>
    </row>
  </sheetData>
  <sortState ref="A4:F18">
    <sortCondition ref="C4:C18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2" workbookViewId="0">
      <selection activeCell="F30" sqref="F30"/>
    </sheetView>
  </sheetViews>
  <sheetFormatPr defaultRowHeight="17.399999999999999" x14ac:dyDescent="0.4"/>
  <cols>
    <col min="1" max="1" width="16.8984375" customWidth="1"/>
    <col min="2" max="4" width="12.59765625" customWidth="1"/>
    <col min="5" max="5" width="8.3984375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8" t="s">
        <v>156</v>
      </c>
      <c r="B1" s="18"/>
      <c r="C1" s="18"/>
      <c r="D1" s="18"/>
      <c r="E1" s="18"/>
      <c r="F1" s="18"/>
      <c r="G1" s="18"/>
      <c r="H1" s="18"/>
      <c r="I1" s="18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41" t="s">
        <v>64</v>
      </c>
      <c r="B15" t="s">
        <v>274</v>
      </c>
    </row>
    <row r="17" spans="1:4" x14ac:dyDescent="0.4">
      <c r="B17" s="41" t="s">
        <v>276</v>
      </c>
    </row>
    <row r="18" spans="1:4" x14ac:dyDescent="0.4">
      <c r="A18" s="41" t="s">
        <v>275</v>
      </c>
      <c r="B18" t="s">
        <v>50</v>
      </c>
      <c r="C18" t="s">
        <v>54</v>
      </c>
      <c r="D18" t="s">
        <v>141</v>
      </c>
    </row>
    <row r="19" spans="1:4" x14ac:dyDescent="0.4">
      <c r="A19" s="42" t="s">
        <v>277</v>
      </c>
      <c r="B19" s="43"/>
      <c r="C19" s="43"/>
      <c r="D19" s="43"/>
    </row>
    <row r="20" spans="1:4" x14ac:dyDescent="0.4">
      <c r="A20" s="44" t="s">
        <v>281</v>
      </c>
      <c r="B20" s="45"/>
      <c r="C20" s="45">
        <v>196666.66666666666</v>
      </c>
      <c r="D20" s="45"/>
    </row>
    <row r="21" spans="1:4" x14ac:dyDescent="0.4">
      <c r="A21" s="44" t="s">
        <v>283</v>
      </c>
      <c r="B21" s="45"/>
      <c r="C21" s="45">
        <v>19666.666666666668</v>
      </c>
      <c r="D21" s="45"/>
    </row>
    <row r="22" spans="1:4" x14ac:dyDescent="0.4">
      <c r="A22" s="46" t="s">
        <v>278</v>
      </c>
      <c r="B22" s="45"/>
      <c r="C22" s="45"/>
      <c r="D22" s="45"/>
    </row>
    <row r="23" spans="1:4" x14ac:dyDescent="0.4">
      <c r="A23" s="44" t="s">
        <v>281</v>
      </c>
      <c r="B23" s="45">
        <v>360000</v>
      </c>
      <c r="C23" s="45"/>
      <c r="D23" s="45"/>
    </row>
    <row r="24" spans="1:4" x14ac:dyDescent="0.4">
      <c r="A24" s="44" t="s">
        <v>283</v>
      </c>
      <c r="B24" s="45">
        <v>60000</v>
      </c>
      <c r="C24" s="45"/>
      <c r="D24" s="45"/>
    </row>
    <row r="25" spans="1:4" x14ac:dyDescent="0.4">
      <c r="A25" s="46" t="s">
        <v>279</v>
      </c>
      <c r="B25" s="45"/>
      <c r="C25" s="45"/>
      <c r="D25" s="45"/>
    </row>
    <row r="26" spans="1:4" x14ac:dyDescent="0.4">
      <c r="A26" s="44" t="s">
        <v>281</v>
      </c>
      <c r="B26" s="45">
        <v>375000</v>
      </c>
      <c r="C26" s="45"/>
      <c r="D26" s="45">
        <v>412500</v>
      </c>
    </row>
    <row r="27" spans="1:4" x14ac:dyDescent="0.4">
      <c r="A27" s="44" t="s">
        <v>283</v>
      </c>
      <c r="B27" s="45">
        <v>62500</v>
      </c>
      <c r="C27" s="45"/>
      <c r="D27" s="45">
        <v>110000</v>
      </c>
    </row>
    <row r="28" spans="1:4" x14ac:dyDescent="0.4">
      <c r="A28" s="46" t="s">
        <v>280</v>
      </c>
      <c r="B28" s="45"/>
      <c r="C28" s="45"/>
      <c r="D28" s="45"/>
    </row>
    <row r="29" spans="1:4" x14ac:dyDescent="0.4">
      <c r="A29" s="44" t="s">
        <v>281</v>
      </c>
      <c r="B29" s="45"/>
      <c r="C29" s="45"/>
      <c r="D29" s="45">
        <v>480000</v>
      </c>
    </row>
    <row r="30" spans="1:4" x14ac:dyDescent="0.4">
      <c r="A30" s="44" t="s">
        <v>283</v>
      </c>
      <c r="B30" s="45"/>
      <c r="C30" s="45"/>
      <c r="D30" s="45">
        <v>208000</v>
      </c>
    </row>
    <row r="31" spans="1:4" x14ac:dyDescent="0.4">
      <c r="A31" s="46" t="s">
        <v>282</v>
      </c>
      <c r="B31" s="45">
        <v>370000</v>
      </c>
      <c r="C31" s="45">
        <v>196666.66666666666</v>
      </c>
      <c r="D31" s="45">
        <v>435000</v>
      </c>
    </row>
    <row r="32" spans="1:4" x14ac:dyDescent="0.4">
      <c r="A32" s="46" t="s">
        <v>284</v>
      </c>
      <c r="B32" s="45">
        <v>61666.666666666664</v>
      </c>
      <c r="C32" s="45">
        <v>19666.666666666668</v>
      </c>
      <c r="D32" s="45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3" sqref="A3:H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8" t="s">
        <v>181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ht="16.95" x14ac:dyDescent="0.45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8" t="s">
        <v>190</v>
      </c>
      <c r="B1" s="18"/>
      <c r="C1" s="18"/>
      <c r="D1" s="18"/>
      <c r="E1" s="18"/>
      <c r="F1" s="18"/>
      <c r="G1" s="18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7">
        <v>70</v>
      </c>
      <c r="C4" s="7">
        <v>85</v>
      </c>
      <c r="D4" s="7">
        <v>100</v>
      </c>
      <c r="E4" s="7">
        <f>B4*1332</f>
        <v>93240</v>
      </c>
      <c r="F4" s="7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7">
        <v>75</v>
      </c>
      <c r="C5" s="7">
        <v>265</v>
      </c>
      <c r="D5" s="7">
        <v>175</v>
      </c>
      <c r="E5" s="7">
        <f t="shared" ref="E5:E11" si="0">B5*1332</f>
        <v>99900</v>
      </c>
      <c r="F5" s="7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7">
        <v>90</v>
      </c>
      <c r="C6" s="7">
        <v>300</v>
      </c>
      <c r="D6" s="7">
        <v>240</v>
      </c>
      <c r="E6" s="7">
        <f t="shared" si="0"/>
        <v>119880</v>
      </c>
      <c r="F6" s="7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7">
        <v>45</v>
      </c>
      <c r="C7" s="7">
        <v>120</v>
      </c>
      <c r="D7" s="7">
        <v>315</v>
      </c>
      <c r="E7" s="7">
        <f t="shared" si="0"/>
        <v>59940</v>
      </c>
      <c r="F7" s="7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7">
        <v>50</v>
      </c>
      <c r="C8" s="7">
        <v>550</v>
      </c>
      <c r="D8" s="7">
        <v>550</v>
      </c>
      <c r="E8" s="7">
        <f t="shared" si="0"/>
        <v>66600</v>
      </c>
      <c r="F8" s="7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7">
        <v>100</v>
      </c>
      <c r="C9" s="7">
        <v>570</v>
      </c>
      <c r="D9" s="7">
        <v>30</v>
      </c>
      <c r="E9" s="7">
        <f t="shared" si="0"/>
        <v>133200</v>
      </c>
      <c r="F9" s="7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7">
        <v>35</v>
      </c>
      <c r="C10" s="7">
        <v>173</v>
      </c>
      <c r="D10" s="7">
        <v>254</v>
      </c>
      <c r="E10" s="7">
        <f t="shared" si="0"/>
        <v>46620</v>
      </c>
      <c r="F10" s="7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7">
        <v>40</v>
      </c>
      <c r="C11" s="7">
        <v>150</v>
      </c>
      <c r="D11" s="7">
        <v>180</v>
      </c>
      <c r="E11" s="7">
        <f t="shared" si="0"/>
        <v>53280</v>
      </c>
      <c r="F11" s="7">
        <f t="shared" si="1"/>
        <v>17582400</v>
      </c>
      <c r="G11" s="5">
        <f t="shared" si="2"/>
        <v>7</v>
      </c>
    </row>
    <row r="12" spans="1:7" x14ac:dyDescent="0.4">
      <c r="A12" s="24" t="s">
        <v>207</v>
      </c>
      <c r="B12" s="24"/>
      <c r="C12" s="7"/>
      <c r="D12" s="7"/>
      <c r="E12" s="7"/>
      <c r="F12" s="7"/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홍온주</cp:lastModifiedBy>
  <dcterms:created xsi:type="dcterms:W3CDTF">2023-04-27T08:01:32Z</dcterms:created>
  <dcterms:modified xsi:type="dcterms:W3CDTF">2025-10-30T03:23:47Z</dcterms:modified>
</cp:coreProperties>
</file>