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F:\82103\바탕화면\기본모의고사\"/>
    </mc:Choice>
  </mc:AlternateContent>
  <xr:revisionPtr revIDLastSave="0" documentId="13_ncr:1_{DACE053B-DB4F-4D2D-ABE7-23999A6F95E9}" xr6:coauthVersionLast="47" xr6:coauthVersionMax="47" xr10:uidLastSave="{00000000-0000-0000-0000-000000000000}"/>
  <bookViews>
    <workbookView xWindow="-108" yWindow="-108" windowWidth="23256" windowHeight="12456" tabRatio="765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eta.IF" hidden="1" xlm="1">#NAME?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'기본작업-2'!$A$1:$H$19,'기본작업-2'!$A$23:$H$38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B45" i="2" a="1"/>
  <c r="B45" i="2"/>
  <c r="C45" i="2" a="1"/>
  <c r="C45" i="2" s="1"/>
  <c r="C44" i="2" a="1"/>
  <c r="C44" i="2" s="1"/>
  <c r="B44" i="2" a="1"/>
  <c r="B44" i="2" s="1"/>
  <c r="B4" i="2" a="1"/>
  <c r="B4" i="2"/>
  <c r="B3" i="2" a="1"/>
  <c r="B3" i="2" s="1"/>
  <c r="I5" i="6"/>
  <c r="I27" i="2"/>
  <c r="I29" i="2"/>
  <c r="I28" i="2"/>
  <c r="J28" i="2"/>
  <c r="F23" i="2"/>
  <c r="F24" i="2"/>
  <c r="F25" i="2"/>
  <c r="F26" i="2"/>
  <c r="F27" i="2"/>
  <c r="F28" i="2"/>
  <c r="F29" i="2"/>
  <c r="F22" i="2"/>
  <c r="D3" i="2" a="1"/>
  <c r="D3" i="2" s="1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6" i="6"/>
  <c r="I7" i="6"/>
  <c r="I8" i="6"/>
  <c r="I9" i="6"/>
  <c r="I10" i="6"/>
  <c r="I11" i="6"/>
  <c r="I10" i="2" a="1"/>
  <c r="I11" i="2" a="1"/>
  <c r="I12" i="2" a="1"/>
  <c r="I13" i="2" a="1"/>
  <c r="I14" i="2" a="1"/>
  <c r="I15" i="2" a="1"/>
  <c r="I16" i="2" a="1"/>
  <c r="I9" i="2" a="1"/>
  <c r="I17" i="2" a="1"/>
  <c r="I8" i="2" a="1"/>
  <c r="I17" i="2" l="1"/>
  <c r="I9" i="2"/>
  <c r="I16" i="2"/>
  <c r="I15" i="2"/>
  <c r="I14" i="2"/>
  <c r="I13" i="2"/>
  <c r="I12" i="2"/>
  <c r="I11" i="2"/>
  <c r="I10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874A70-AF64-4063-898D-369B394C4179}" sourceFile="F:\82103\바탕화면\길벗컴활1급\01 엑셀\03 기본모의고사\매출.accdb" keepAlive="1" name="매출" type="5" refreshedVersion="8" background="1">
    <dbPr connection="Provider=Microsoft.ACE.OLEDB.12.0;User ID=Admin;Data Source=F:\82103\바탕화면\길벗컴활1급\01 엑셀\03 기본모의고사\매출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매출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<sst xmlns="http://schemas.openxmlformats.org/spreadsheetml/2006/main" count="520" uniqueCount="299">
  <si>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</si>
  <si>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</si>
  <si>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</si>
  <si>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</si>
  <si>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</si>
  <si>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</si>
  <si>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</si>
  <si>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</si>
  <si>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</si>
  <si>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</si>
  <si>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</si>
  <si>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</si>
  <si>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</si>
  <si>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</si>
  <si>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</si>
  <si>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</si>
  <si>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</si>
  <si>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</si>
  <si>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</si>
  <si>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</si>
  <si>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</si>
  <si>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</si>
  <si>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</si>
  <si>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</si>
  <si>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</si>
  <si>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</si>
  <si>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</si>
  <si>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</si>
  <si>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</si>
  <si>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</si>
  <si>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</si>
  <si>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</si>
  <si>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</si>
  <si>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</si>
  <si>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</si>
  <si>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</si>
  <si>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</si>
  <si>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</si>
  <si>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</si>
  <si>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</si>
  <si>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</si>
  <si>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</si>
  <si>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</si>
  <si>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</si>
  <si>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</si>
  <si>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</si>
  <si>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</si>
  <si>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</si>
  <si>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</si>
  <si>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</si>
  <si>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</si>
  <si>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</si>
  <si>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</si>
  <si>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</si>
  <si>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</si>
  <si>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</si>
  <si>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</si>
  <si>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</si>
  <si>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</si>
  <si>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</si>
  <si>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</si>
  <si>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</si>
  <si>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</si>
  <si>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</si>
  <si>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</si>
  <si>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</si>
  <si>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</si>
  <si>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</si>
  <si>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</si>
  <si>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</si>
  <si>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</si>
  <si>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</si>
  <si>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</si>
  <si>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</si>
  <si>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</si>
  <si>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</si>
  <si>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</si>
  <si>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</si>
  <si>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</si>
  <si>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</si>
  <si>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</si>
  <si>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</si>
  <si>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</si>
  <si>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</si>
  <si>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</si>
  <si>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</si>
  <si>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</si>
  <si>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</si>
  <si>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</si>
  <si>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</si>
  <si>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</si>
  <si>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</si>
  <si>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</si>
  <si>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</si>
  <si>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</si>
  <si>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</si>
  <si>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</si>
  <si>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</si>
  <si>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</si>
  <si>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</si>
  <si>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</si>
  <si>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</si>
  <si>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</si>
  <si>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</si>
  <si>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</si>
  <si>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</si>
  <si>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</si>
  <si>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</si>
  <si>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</si>
  <si>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</si>
  <si>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</si>
  <si>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</si>
  <si>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</si>
  <si>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</si>
  <si>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</si>
  <si>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</si>
  <si>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</si>
  <si>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</si>
  <si>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</si>
  <si>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</si>
  <si>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</si>
  <si>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</si>
  <si>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</si>
  <si>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</si>
  <si>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</si>
  <si>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</si>
  <si>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</si>
  <si>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</si>
  <si>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</si>
  <si>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</si>
  <si>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</si>
  <si>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</si>
  <si>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</si>
  <si>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</si>
  <si>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</si>
  <si>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</si>
  <si>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</si>
  <si>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</si>
  <si>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</si>
  <si>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</si>
  <si>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</si>
  <si>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</si>
  <si>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</si>
  <si>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</si>
  <si>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</si>
  <si>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</si>
  <si>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</si>
  <si>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</si>
  <si>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</si>
  <si>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</si>
  <si>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</si>
  <si>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</si>
  <si>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</si>
  <si>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</si>
  <si>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</si>
  <si>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</si>
  <si>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</si>
  <si>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</si>
  <si>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</si>
  <si>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</si>
  <si>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</si>
  <si>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</si>
  <si>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</si>
  <si>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</si>
  <si>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</si>
  <si>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</si>
  <si>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</si>
  <si>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</si>
  <si>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</si>
  <si>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</si>
  <si>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</si>
  <si>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</si>
  <si>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</si>
  <si>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</si>
  <si>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</si>
  <si>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</si>
  <si>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</si>
  <si>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</si>
  <si>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</si>
  <si>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</si>
  <si>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</si>
  <si>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</si>
  <si>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</si>
  <si>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</si>
  <si>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</si>
  <si>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</si>
  <si>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</si>
  <si>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</si>
  <si>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</si>
  <si>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</si>
  <si>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</si>
  <si>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</si>
  <si>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</si>
  <si>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</si>
  <si>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</si>
  <si>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</si>
  <si>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</si>
  <si>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</si>
  <si>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</si>
  <si>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</si>
  <si>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</si>
  <si>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</si>
  <si>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</si>
  <si>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</si>
  <si>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</si>
  <si>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</si>
  <si>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</si>
  <si>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</si>
  <si>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</si>
  <si>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</si>
  <si>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</si>
  <si>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</si>
  <si>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</si>
  <si>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</si>
  <si>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</si>
  <si>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</si>
  <si>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</si>
  <si>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</si>
  <si>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</si>
  <si>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</si>
  <si>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</si>
  <si>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</si>
  <si>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</si>
  <si>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</si>
  <si>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</si>
  <si>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</si>
  <si>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</si>
  <si>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</si>
  <si>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</si>
  <si>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</si>
  <si>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</si>
  <si>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</si>
  <si>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</si>
  <si>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</si>
  <si>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</si>
  <si>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</si>
  <si>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</si>
  <si>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</si>
  <si>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</si>
  <si>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</si>
  <si>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</si>
  <si>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</si>
  <si>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</si>
  <si>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</si>
  <si>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</si>
  <si>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</si>
  <si>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</si>
  <si>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</si>
  <si>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</si>
  <si>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</si>
  <si>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</si>
  <si>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</si>
  <si>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</si>
  <si>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</si>
  <si>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</si>
  <si>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</si>
  <si>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</si>
  <si>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</si>
  <si>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</si>
  <si>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</si>
  <si>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</si>
  <si>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</si>
  <si>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</si>
  <si>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</si>
  <si>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</si>
  <si>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</si>
  <si>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</si>
  <si>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</si>
  <si>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</si>
  <si>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</si>
  <si>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</si>
  <si>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</si>
  <si>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</si>
  <si>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</si>
  <si>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</si>
  <si>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</si>
  <si>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</si>
  <si>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순위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</si>
  <si>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</si>
  <si>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</si>
  <si>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</si>
  <si>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</si>
  <si>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</si>
  <si>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</si>
  <si>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</si>
  <si>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</si>
  <si>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</si>
  <si>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</si>
  <si>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</si>
  <si>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</si>
  <si>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평균 : 수량</t>
  </si>
  <si>
    <t>평균 : 공급가액</t>
  </si>
  <si>
    <t>거래처명</t>
  </si>
  <si>
    <t>값</t>
  </si>
  <si>
    <t>전체 평균 : 수량</t>
  </si>
  <si>
    <t>전체 평균 : 공급가액</t>
  </si>
  <si>
    <t>거래처명2</t>
  </si>
  <si>
    <t>오프라인</t>
  </si>
  <si>
    <t>온라인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</si>
</sst>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#,##0,&quot;천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3">
    <dxf>
      <font>
        <color rgb="FF0070C0"/>
      </font>
    </dxf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6-45A6-9ECC-EE68BC0D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950095"/>
        <c:axId val="1494950575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  <c:dispUnits>
          <c:builtInUnit val="thousands"/>
        </c:dispUnits>
      </c:valAx>
      <c:valAx>
        <c:axId val="14949505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94950095"/>
        <c:crosses val="max"/>
        <c:crossBetween val="between"/>
        <c:dispUnits>
          <c:builtInUnit val="thousands"/>
        </c:dispUnits>
      </c:valAx>
      <c:catAx>
        <c:axId val="1494950095"/>
        <c:scaling>
          <c:orientation val="minMax"/>
        </c:scaling>
        <c:delete val="1"/>
        <c:axPos val="b"/>
        <c:majorTickMark val="out"/>
        <c:minorTickMark val="none"/>
        <c:tickLblPos val="nextTo"/>
        <c:crossAx val="14949505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B730C76B-CB15-0B3E-F48A-F38D9D4D63A0}"/>
            </a:ext>
          </a:extLst>
        </xdr:cNvPr>
        <xdr:cNvSpPr/>
      </xdr:nvSpPr>
      <xdr:spPr>
        <a:xfrm>
          <a:off x="3352800" y="662940"/>
          <a:ext cx="670560" cy="220980"/>
        </a:xfrm>
        <a:prstGeom prst="wedgeEllipseCallou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563880</xdr:colOff>
      <xdr:row>4</xdr:row>
      <xdr:rowOff>27623</xdr:rowOff>
    </xdr:from>
    <xdr:to>
      <xdr:col>5</xdr:col>
      <xdr:colOff>195582</xdr:colOff>
      <xdr:row>14</xdr:row>
      <xdr:rowOff>99060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C801023C-71AD-617D-E0CE-583CC7181113}"/>
            </a:ext>
          </a:extLst>
        </xdr:cNvPr>
        <xdr:cNvCxnSpPr>
          <a:stCxn id="3" idx="8"/>
        </xdr:cNvCxnSpPr>
      </xdr:nvCxnSpPr>
      <xdr:spPr>
        <a:xfrm flipH="1">
          <a:off x="1234440" y="911543"/>
          <a:ext cx="2313942" cy="228123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9E11C155-89F0-82A1-E573-E58EDE4FC443}"/>
            </a:ext>
          </a:extLst>
        </xdr:cNvPr>
        <xdr:cNvSpPr/>
      </xdr:nvSpPr>
      <xdr:spPr>
        <a:xfrm>
          <a:off x="4808220" y="2697480"/>
          <a:ext cx="8458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943368F2-199D-C904-E2D5-A0939816B42E}"/>
            </a:ext>
          </a:extLst>
        </xdr:cNvPr>
        <xdr:cNvSpPr/>
      </xdr:nvSpPr>
      <xdr:spPr>
        <a:xfrm>
          <a:off x="5654040" y="2697480"/>
          <a:ext cx="9982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60960</xdr:rowOff>
        </xdr:from>
        <xdr:to>
          <xdr:col>3</xdr:col>
          <xdr:colOff>853440</xdr:colOff>
          <xdr:row>1</xdr:row>
          <xdr:rowOff>129540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후" refreshedDate="45704.069288078703" backgroundQuery="1" createdVersion="8" refreshedVersion="8" minRefreshableVersion="3" recordCount="59" xr:uid="{5F8742D2-6F1B-42BE-91E1-6F88BBACDAFE}">
  <cacheSource type="external" connectionId="1"/>
  <cacheFields count="14">
    <cacheField name="매출번호" numFmtId="0">
      <sharedItems containsSemiMixedTypes="0" containsString="0" containsNumber="1" containsInteger="1" minValue="1" maxValue="30" count="29">
        <n v="1"/>
        <n v="2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순번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매출일" numFmtId="0">
      <sharedItems containsSemiMixedTypes="0" containsNonDate="0" containsDate="1" containsString="0" minDate="2022-01-05T00:00:00" maxDate="2024-01-01T00:00:00"/>
    </cacheField>
    <cacheField name="거래처코드" numFmtId="0">
      <sharedItems containsSemiMixedTypes="0" containsString="0" containsNumber="1" containsInteger="1" minValue="2" maxValue="132" count="12">
        <n v="4"/>
        <n v="119"/>
        <n v="104"/>
        <n v="118"/>
        <n v="132"/>
        <n v="2"/>
        <n v="92"/>
        <n v="82"/>
        <n v="113"/>
        <n v="99"/>
        <n v="77"/>
        <n v="81"/>
      </sharedItems>
    </cacheField>
    <cacheField name="거래처명" numFmtId="0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13"/>
    </cacheField>
    <cacheField name="구분" numFmtId="0">
      <sharedItems count="5">
        <s v="통판"/>
        <s v="기타"/>
        <s v="특(벤)"/>
        <s v="기업"/>
        <s v="통/특(벤)"/>
      </sharedItems>
    </cacheField>
    <cacheField name="제품코드" numFmtId="0">
      <sharedItems containsSemiMixedTypes="0" containsString="0" containsNumber="1" containsInteger="1" minValue="1" maxValue="8" count="8">
        <n v="2"/>
        <n v="1"/>
        <n v="7"/>
        <n v="3"/>
        <n v="8"/>
        <n v="6"/>
        <n v="5"/>
        <n v="4"/>
      </sharedItems>
    </cacheField>
    <cacheField name="제품명" numFmtId="0">
      <sharedItems count="8">
        <s v="모니터"/>
        <s v="스피커"/>
        <s v="키보드"/>
        <s v="프린터"/>
        <s v="헤드셋"/>
        <s v="마우스"/>
        <s v="스캐너"/>
        <s v="토너"/>
      </sharedItems>
    </cacheField>
    <cacheField name="수량" numFmtId="0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단가" numFmtId="0">
      <sharedItems containsSemiMixedTypes="0" containsString="0" containsNumber="1" containsInteger="1" minValue="8000" maxValue="88000" count="12">
        <n v="17600"/>
        <n v="8800"/>
        <n v="12500"/>
        <n v="16000"/>
        <n v="14000"/>
        <n v="88000"/>
        <n v="24000"/>
        <n v="12300"/>
        <n v="12000"/>
        <n v="15800"/>
        <n v="16500"/>
        <n v="8000"/>
      </sharedItems>
    </cacheField>
    <cacheField name="공급가액" numFmtId="0">
      <sharedItems containsSemiMixedTypes="0" containsString="0" containsNumber="1" containsInteger="1" minValue="-68182" maxValue="8000000"/>
    </cacheField>
    <cacheField name="세액" numFmtId="0">
      <sharedItems containsSemiMixedTypes="0" containsString="0" containsNumber="1" containsInteger="1" minValue="-87273" maxValue="800000"/>
    </cacheField>
    <cacheField name="합계" numFmtId="0">
      <sharedItems containsSemiMixedTypes="0" containsString="0" containsNumber="1" containsInteger="1" minValue="-75000" maxValue="8800000"/>
    </cacheField>
    <cacheField name="거래처명2" numFmtId="0" databaseField="0">
      <fieldGroup base="4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d v="2023-12-31T00:00:00"/>
    <x v="0"/>
    <x v="0"/>
    <x v="0"/>
    <x v="0"/>
    <x v="0"/>
    <x v="0"/>
    <x v="0"/>
    <n v="8000000"/>
    <n v="800000"/>
    <n v="8800000"/>
  </r>
  <r>
    <x v="0"/>
    <x v="1"/>
    <d v="2022-01-05T00:00:00"/>
    <x v="1"/>
    <x v="1"/>
    <x v="0"/>
    <x v="1"/>
    <x v="1"/>
    <x v="0"/>
    <x v="1"/>
    <n v="4000000"/>
    <n v="400000"/>
    <n v="4400000"/>
  </r>
  <r>
    <x v="1"/>
    <x v="0"/>
    <d v="2022-01-05T00:00:00"/>
    <x v="1"/>
    <x v="1"/>
    <x v="0"/>
    <x v="2"/>
    <x v="2"/>
    <x v="0"/>
    <x v="2"/>
    <n v="5681818"/>
    <n v="568182"/>
    <n v="6250000"/>
  </r>
  <r>
    <x v="1"/>
    <x v="1"/>
    <d v="2022-01-07T00:00:00"/>
    <x v="1"/>
    <x v="1"/>
    <x v="0"/>
    <x v="3"/>
    <x v="3"/>
    <x v="1"/>
    <x v="0"/>
    <n v="1600000"/>
    <n v="160000"/>
    <n v="1760000"/>
  </r>
  <r>
    <x v="1"/>
    <x v="2"/>
    <d v="2022-01-07T00:00:00"/>
    <x v="1"/>
    <x v="1"/>
    <x v="0"/>
    <x v="1"/>
    <x v="1"/>
    <x v="2"/>
    <x v="1"/>
    <n v="2320000"/>
    <n v="232000"/>
    <n v="2552000"/>
  </r>
  <r>
    <x v="2"/>
    <x v="0"/>
    <d v="2022-11-12T00:00:00"/>
    <x v="2"/>
    <x v="2"/>
    <x v="0"/>
    <x v="0"/>
    <x v="0"/>
    <x v="3"/>
    <x v="3"/>
    <n v="145455"/>
    <n v="14545"/>
    <n v="160000"/>
  </r>
  <r>
    <x v="3"/>
    <x v="0"/>
    <d v="2023-01-06T00:00:00"/>
    <x v="3"/>
    <x v="3"/>
    <x v="0"/>
    <x v="4"/>
    <x v="4"/>
    <x v="1"/>
    <x v="2"/>
    <n v="1136364"/>
    <n v="113636"/>
    <n v="1250000"/>
  </r>
  <r>
    <x v="3"/>
    <x v="1"/>
    <d v="2023-01-11T00:00:00"/>
    <x v="4"/>
    <x v="4"/>
    <x v="1"/>
    <x v="5"/>
    <x v="5"/>
    <x v="4"/>
    <x v="1"/>
    <n v="5184000"/>
    <n v="518400"/>
    <n v="5702400"/>
  </r>
  <r>
    <x v="4"/>
    <x v="0"/>
    <d v="2023-01-11T00:00:00"/>
    <x v="1"/>
    <x v="1"/>
    <x v="0"/>
    <x v="6"/>
    <x v="6"/>
    <x v="5"/>
    <x v="2"/>
    <n v="568182"/>
    <n v="56818"/>
    <n v="625000"/>
  </r>
  <r>
    <x v="4"/>
    <x v="1"/>
    <d v="2023-01-12T00:00:00"/>
    <x v="4"/>
    <x v="4"/>
    <x v="1"/>
    <x v="3"/>
    <x v="3"/>
    <x v="5"/>
    <x v="4"/>
    <n v="636364"/>
    <n v="63636"/>
    <n v="700000"/>
  </r>
  <r>
    <x v="4"/>
    <x v="2"/>
    <d v="2023-01-12T00:00:00"/>
    <x v="5"/>
    <x v="5"/>
    <x v="1"/>
    <x v="6"/>
    <x v="6"/>
    <x v="6"/>
    <x v="2"/>
    <n v="3409091"/>
    <n v="340909"/>
    <n v="3750000"/>
  </r>
  <r>
    <x v="5"/>
    <x v="0"/>
    <d v="2023-01-12T00:00:00"/>
    <x v="6"/>
    <x v="6"/>
    <x v="1"/>
    <x v="2"/>
    <x v="2"/>
    <x v="5"/>
    <x v="2"/>
    <n v="568182"/>
    <n v="56818"/>
    <n v="625000"/>
  </r>
  <r>
    <x v="6"/>
    <x v="0"/>
    <d v="2023-01-13T00:00:00"/>
    <x v="7"/>
    <x v="7"/>
    <x v="1"/>
    <x v="7"/>
    <x v="7"/>
    <x v="5"/>
    <x v="5"/>
    <n v="559091"/>
    <n v="55909"/>
    <n v="4400000"/>
  </r>
  <r>
    <x v="6"/>
    <x v="1"/>
    <d v="2023-01-14T00:00:00"/>
    <x v="8"/>
    <x v="8"/>
    <x v="0"/>
    <x v="6"/>
    <x v="6"/>
    <x v="7"/>
    <x v="6"/>
    <n v="327273"/>
    <n v="-87273"/>
    <n v="0"/>
  </r>
  <r>
    <x v="7"/>
    <x v="0"/>
    <d v="2023-01-19T00:00:00"/>
    <x v="5"/>
    <x v="5"/>
    <x v="1"/>
    <x v="0"/>
    <x v="0"/>
    <x v="1"/>
    <x v="2"/>
    <n v="1136364"/>
    <n v="113636"/>
    <n v="1250000"/>
  </r>
  <r>
    <x v="7"/>
    <x v="1"/>
    <d v="2023-01-19T00:00:00"/>
    <x v="4"/>
    <x v="4"/>
    <x v="1"/>
    <x v="2"/>
    <x v="2"/>
    <x v="8"/>
    <x v="2"/>
    <n v="2272727"/>
    <n v="227273"/>
    <n v="2500000"/>
  </r>
  <r>
    <x v="7"/>
    <x v="2"/>
    <d v="2023-01-19T00:00:00"/>
    <x v="1"/>
    <x v="1"/>
    <x v="0"/>
    <x v="6"/>
    <x v="6"/>
    <x v="6"/>
    <x v="1"/>
    <n v="2400000"/>
    <n v="240000"/>
    <n v="2640000"/>
  </r>
  <r>
    <x v="7"/>
    <x v="3"/>
    <d v="2023-01-19T00:00:00"/>
    <x v="1"/>
    <x v="1"/>
    <x v="0"/>
    <x v="5"/>
    <x v="5"/>
    <x v="8"/>
    <x v="0"/>
    <n v="3200000"/>
    <n v="320000"/>
    <n v="3520000"/>
  </r>
  <r>
    <x v="8"/>
    <x v="0"/>
    <d v="2023-01-21T00:00:00"/>
    <x v="6"/>
    <x v="6"/>
    <x v="1"/>
    <x v="0"/>
    <x v="0"/>
    <x v="8"/>
    <x v="2"/>
    <n v="2272727"/>
    <n v="227273"/>
    <n v="2500000"/>
  </r>
  <r>
    <x v="8"/>
    <x v="1"/>
    <d v="2023-01-21T00:00:00"/>
    <x v="4"/>
    <x v="4"/>
    <x v="1"/>
    <x v="4"/>
    <x v="4"/>
    <x v="5"/>
    <x v="2"/>
    <n v="568182"/>
    <n v="56818"/>
    <n v="625000"/>
  </r>
  <r>
    <x v="8"/>
    <x v="2"/>
    <d v="2023-01-21T00:00:00"/>
    <x v="6"/>
    <x v="6"/>
    <x v="1"/>
    <x v="6"/>
    <x v="6"/>
    <x v="9"/>
    <x v="2"/>
    <n v="-34091"/>
    <n v="-3409"/>
    <n v="-37500"/>
  </r>
  <r>
    <x v="9"/>
    <x v="0"/>
    <d v="2023-01-24T00:00:00"/>
    <x v="7"/>
    <x v="7"/>
    <x v="1"/>
    <x v="0"/>
    <x v="0"/>
    <x v="10"/>
    <x v="2"/>
    <n v="1534091"/>
    <n v="153409"/>
    <n v="1687500"/>
  </r>
  <r>
    <x v="9"/>
    <x v="1"/>
    <d v="2023-01-24T00:00:00"/>
    <x v="4"/>
    <x v="4"/>
    <x v="1"/>
    <x v="3"/>
    <x v="3"/>
    <x v="5"/>
    <x v="4"/>
    <n v="636364"/>
    <n v="63636"/>
    <n v="700000"/>
  </r>
  <r>
    <x v="9"/>
    <x v="2"/>
    <d v="2023-01-24T00:00:00"/>
    <x v="8"/>
    <x v="8"/>
    <x v="0"/>
    <x v="2"/>
    <x v="2"/>
    <x v="8"/>
    <x v="7"/>
    <n v="2236364"/>
    <n v="223636"/>
    <n v="2460000"/>
  </r>
  <r>
    <x v="9"/>
    <x v="3"/>
    <d v="2023-01-24T00:00:00"/>
    <x v="4"/>
    <x v="4"/>
    <x v="0"/>
    <x v="6"/>
    <x v="6"/>
    <x v="11"/>
    <x v="3"/>
    <n v="290909"/>
    <n v="29091"/>
    <n v="320000"/>
  </r>
  <r>
    <x v="10"/>
    <x v="0"/>
    <d v="2023-01-25T00:00:00"/>
    <x v="5"/>
    <x v="5"/>
    <x v="1"/>
    <x v="1"/>
    <x v="1"/>
    <x v="12"/>
    <x v="2"/>
    <n v="2840909"/>
    <n v="284091"/>
    <n v="3125000"/>
  </r>
  <r>
    <x v="10"/>
    <x v="1"/>
    <d v="2023-01-25T00:00:00"/>
    <x v="4"/>
    <x v="4"/>
    <x v="1"/>
    <x v="0"/>
    <x v="0"/>
    <x v="5"/>
    <x v="2"/>
    <n v="568182"/>
    <n v="56818"/>
    <n v="625000"/>
  </r>
  <r>
    <x v="10"/>
    <x v="2"/>
    <d v="2023-01-25T00:00:00"/>
    <x v="5"/>
    <x v="5"/>
    <x v="1"/>
    <x v="7"/>
    <x v="7"/>
    <x v="13"/>
    <x v="2"/>
    <n v="-11364"/>
    <n v="-1136"/>
    <n v="-12500"/>
  </r>
  <r>
    <x v="11"/>
    <x v="0"/>
    <d v="2023-01-28T00:00:00"/>
    <x v="6"/>
    <x v="6"/>
    <x v="1"/>
    <x v="4"/>
    <x v="4"/>
    <x v="1"/>
    <x v="2"/>
    <n v="1136364"/>
    <n v="113636"/>
    <n v="1250000"/>
  </r>
  <r>
    <x v="12"/>
    <x v="1"/>
    <d v="2023-01-29T00:00:00"/>
    <x v="4"/>
    <x v="4"/>
    <x v="1"/>
    <x v="3"/>
    <x v="3"/>
    <x v="5"/>
    <x v="2"/>
    <n v="568182"/>
    <n v="56818"/>
    <n v="625000"/>
  </r>
  <r>
    <x v="13"/>
    <x v="0"/>
    <d v="2023-01-30T00:00:00"/>
    <x v="6"/>
    <x v="6"/>
    <x v="2"/>
    <x v="7"/>
    <x v="7"/>
    <x v="14"/>
    <x v="8"/>
    <n v="76364"/>
    <n v="7636"/>
    <n v="84000"/>
  </r>
  <r>
    <x v="13"/>
    <x v="1"/>
    <d v="2023-01-30T00:00:00"/>
    <x v="6"/>
    <x v="6"/>
    <x v="2"/>
    <x v="6"/>
    <x v="6"/>
    <x v="15"/>
    <x v="6"/>
    <n v="21818"/>
    <n v="2182"/>
    <n v="24000"/>
  </r>
  <r>
    <x v="14"/>
    <x v="0"/>
    <d v="2023-01-31T00:00:00"/>
    <x v="6"/>
    <x v="6"/>
    <x v="1"/>
    <x v="4"/>
    <x v="4"/>
    <x v="16"/>
    <x v="2"/>
    <n v="3806818"/>
    <n v="380682"/>
    <n v="4187500"/>
  </r>
  <r>
    <x v="14"/>
    <x v="1"/>
    <d v="2023-01-31T00:00:00"/>
    <x v="8"/>
    <x v="8"/>
    <x v="0"/>
    <x v="0"/>
    <x v="0"/>
    <x v="17"/>
    <x v="9"/>
    <n v="3404182"/>
    <n v="340418"/>
    <n v="3744600"/>
  </r>
  <r>
    <x v="15"/>
    <x v="0"/>
    <d v="2023-02-01T00:00:00"/>
    <x v="7"/>
    <x v="7"/>
    <x v="1"/>
    <x v="6"/>
    <x v="6"/>
    <x v="8"/>
    <x v="2"/>
    <n v="2272727"/>
    <n v="227273"/>
    <n v="2500000"/>
  </r>
  <r>
    <x v="15"/>
    <x v="1"/>
    <d v="2023-02-01T00:00:00"/>
    <x v="4"/>
    <x v="4"/>
    <x v="1"/>
    <x v="4"/>
    <x v="4"/>
    <x v="9"/>
    <x v="2"/>
    <n v="-34091"/>
    <n v="-3409"/>
    <n v="-37500"/>
  </r>
  <r>
    <x v="15"/>
    <x v="2"/>
    <d v="2023-02-01T00:00:00"/>
    <x v="7"/>
    <x v="7"/>
    <x v="1"/>
    <x v="3"/>
    <x v="3"/>
    <x v="13"/>
    <x v="3"/>
    <n v="-14545"/>
    <n v="-1455"/>
    <n v="-16000"/>
  </r>
  <r>
    <x v="16"/>
    <x v="0"/>
    <d v="2023-02-07T00:00:00"/>
    <x v="5"/>
    <x v="5"/>
    <x v="1"/>
    <x v="7"/>
    <x v="7"/>
    <x v="8"/>
    <x v="2"/>
    <n v="2272727"/>
    <n v="227273"/>
    <n v="2500000"/>
  </r>
  <r>
    <x v="16"/>
    <x v="1"/>
    <d v="2023-02-07T00:00:00"/>
    <x v="2"/>
    <x v="2"/>
    <x v="0"/>
    <x v="5"/>
    <x v="5"/>
    <x v="18"/>
    <x v="10"/>
    <n v="75000"/>
    <n v="7500"/>
    <n v="82500"/>
  </r>
  <r>
    <x v="17"/>
    <x v="0"/>
    <d v="2023-02-09T00:00:00"/>
    <x v="6"/>
    <x v="6"/>
    <x v="1"/>
    <x v="1"/>
    <x v="1"/>
    <x v="19"/>
    <x v="2"/>
    <n v="-68182"/>
    <n v="-6818"/>
    <n v="-75000"/>
  </r>
  <r>
    <x v="17"/>
    <x v="1"/>
    <d v="2023-02-09T00:00:00"/>
    <x v="9"/>
    <x v="9"/>
    <x v="3"/>
    <x v="3"/>
    <x v="3"/>
    <x v="20"/>
    <x v="3"/>
    <n v="87273"/>
    <n v="8727"/>
    <n v="96000"/>
  </r>
  <r>
    <x v="18"/>
    <x v="0"/>
    <d v="2023-02-10T00:00:00"/>
    <x v="7"/>
    <x v="7"/>
    <x v="1"/>
    <x v="7"/>
    <x v="7"/>
    <x v="21"/>
    <x v="2"/>
    <n v="-22727"/>
    <n v="-2273"/>
    <n v="-25000"/>
  </r>
  <r>
    <x v="19"/>
    <x v="0"/>
    <d v="2023-02-11T00:00:00"/>
    <x v="5"/>
    <x v="5"/>
    <x v="1"/>
    <x v="2"/>
    <x v="2"/>
    <x v="22"/>
    <x v="2"/>
    <n v="1704545"/>
    <n v="170455"/>
    <n v="1875000"/>
  </r>
  <r>
    <x v="19"/>
    <x v="1"/>
    <d v="2023-02-11T00:00:00"/>
    <x v="8"/>
    <x v="8"/>
    <x v="0"/>
    <x v="0"/>
    <x v="0"/>
    <x v="8"/>
    <x v="7"/>
    <n v="2236364"/>
    <n v="223636"/>
    <n v="2460000"/>
  </r>
  <r>
    <x v="19"/>
    <x v="2"/>
    <d v="2023-02-11T00:00:00"/>
    <x v="3"/>
    <x v="3"/>
    <x v="0"/>
    <x v="5"/>
    <x v="5"/>
    <x v="23"/>
    <x v="3"/>
    <n v="174545"/>
    <n v="17455"/>
    <n v="192000"/>
  </r>
  <r>
    <x v="20"/>
    <x v="0"/>
    <d v="2023-02-14T00:00:00"/>
    <x v="2"/>
    <x v="2"/>
    <x v="0"/>
    <x v="5"/>
    <x v="5"/>
    <x v="18"/>
    <x v="10"/>
    <n v="75000"/>
    <n v="7500"/>
    <n v="82500"/>
  </r>
  <r>
    <x v="21"/>
    <x v="0"/>
    <d v="2023-02-15T00:00:00"/>
    <x v="10"/>
    <x v="10"/>
    <x v="2"/>
    <x v="0"/>
    <x v="0"/>
    <x v="24"/>
    <x v="3"/>
    <n v="436364"/>
    <n v="43636"/>
    <n v="480000"/>
  </r>
  <r>
    <x v="21"/>
    <x v="1"/>
    <d v="2023-02-15T00:00:00"/>
    <x v="7"/>
    <x v="7"/>
    <x v="4"/>
    <x v="1"/>
    <x v="1"/>
    <x v="20"/>
    <x v="3"/>
    <n v="87273"/>
    <n v="8727"/>
    <n v="96000"/>
  </r>
  <r>
    <x v="22"/>
    <x v="0"/>
    <d v="2023-02-16T00:00:00"/>
    <x v="5"/>
    <x v="5"/>
    <x v="1"/>
    <x v="4"/>
    <x v="4"/>
    <x v="8"/>
    <x v="2"/>
    <n v="2272727"/>
    <n v="227273"/>
    <n v="2500000"/>
  </r>
  <r>
    <x v="23"/>
    <x v="0"/>
    <d v="2023-02-17T00:00:00"/>
    <x v="8"/>
    <x v="8"/>
    <x v="0"/>
    <x v="7"/>
    <x v="7"/>
    <x v="6"/>
    <x v="7"/>
    <n v="3354545"/>
    <n v="335455"/>
    <n v="3690000"/>
  </r>
  <r>
    <x v="24"/>
    <x v="0"/>
    <d v="2023-02-18T00:00:00"/>
    <x v="11"/>
    <x v="11"/>
    <x v="4"/>
    <x v="6"/>
    <x v="6"/>
    <x v="8"/>
    <x v="11"/>
    <n v="1454545"/>
    <n v="145455"/>
    <n v="1600000"/>
  </r>
  <r>
    <x v="24"/>
    <x v="1"/>
    <d v="2023-02-18T00:00:00"/>
    <x v="9"/>
    <x v="9"/>
    <x v="3"/>
    <x v="5"/>
    <x v="5"/>
    <x v="20"/>
    <x v="3"/>
    <n v="87273"/>
    <n v="8727"/>
    <n v="96000"/>
  </r>
  <r>
    <x v="25"/>
    <x v="0"/>
    <d v="2023-02-19T00:00:00"/>
    <x v="5"/>
    <x v="5"/>
    <x v="1"/>
    <x v="4"/>
    <x v="4"/>
    <x v="8"/>
    <x v="2"/>
    <n v="2272727"/>
    <n v="227273"/>
    <n v="2500000"/>
  </r>
  <r>
    <x v="26"/>
    <x v="0"/>
    <d v="2023-02-22T00:00:00"/>
    <x v="6"/>
    <x v="6"/>
    <x v="1"/>
    <x v="1"/>
    <x v="1"/>
    <x v="1"/>
    <x v="2"/>
    <n v="1136364"/>
    <n v="113636"/>
    <n v="1250000"/>
  </r>
  <r>
    <x v="26"/>
    <x v="1"/>
    <d v="2023-02-22T00:00:00"/>
    <x v="4"/>
    <x v="4"/>
    <x v="1"/>
    <x v="2"/>
    <x v="2"/>
    <x v="8"/>
    <x v="2"/>
    <n v="2272727"/>
    <n v="227273"/>
    <n v="2500000"/>
  </r>
  <r>
    <x v="26"/>
    <x v="2"/>
    <d v="2023-02-22T00:00:00"/>
    <x v="6"/>
    <x v="6"/>
    <x v="1"/>
    <x v="7"/>
    <x v="7"/>
    <x v="1"/>
    <x v="2"/>
    <n v="1136364"/>
    <n v="113636"/>
    <n v="1250000"/>
  </r>
  <r>
    <x v="27"/>
    <x v="0"/>
    <d v="2023-02-23T00:00:00"/>
    <x v="7"/>
    <x v="7"/>
    <x v="1"/>
    <x v="0"/>
    <x v="0"/>
    <x v="8"/>
    <x v="2"/>
    <n v="2272727"/>
    <n v="227273"/>
    <n v="2500000"/>
  </r>
  <r>
    <x v="28"/>
    <x v="0"/>
    <d v="2023-02-25T00:00:00"/>
    <x v="11"/>
    <x v="11"/>
    <x v="4"/>
    <x v="2"/>
    <x v="2"/>
    <x v="8"/>
    <x v="11"/>
    <n v="1454545"/>
    <n v="145455"/>
    <n v="1600000"/>
  </r>
  <r>
    <x v="28"/>
    <x v="1"/>
    <d v="2023-02-25T00:00:00"/>
    <x v="4"/>
    <x v="4"/>
    <x v="0"/>
    <x v="7"/>
    <x v="7"/>
    <x v="11"/>
    <x v="3"/>
    <n v="290909"/>
    <n v="29091"/>
    <n v="3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C8409E-673B-4FAD-B7D2-395FFBCA147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29" firstHeaderRow="1" firstDataRow="1" firstDataCol="3"/>
  <pivotFields count="14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12">
        <item x="5"/>
        <item x="0"/>
        <item x="10"/>
        <item x="11"/>
        <item x="7"/>
        <item x="6"/>
        <item x="9"/>
        <item x="2"/>
        <item x="8"/>
        <item x="3"/>
        <item x="1"/>
        <item x="4"/>
      </items>
    </pivotField>
    <pivotField axis="axisRow" compact="0" outline="0" showAll="0" defaultSubtotal="0">
      <items count="12">
        <item x="4"/>
        <item x="5"/>
        <item x="0"/>
        <item x="10"/>
        <item x="11"/>
        <item x="7"/>
        <item x="6"/>
        <item x="9"/>
        <item x="2"/>
        <item x="8"/>
        <item x="1"/>
        <item x="3"/>
      </items>
    </pivotField>
    <pivotField compact="0" outline="0" showAll="0" defaultSubtotal="0">
      <items count="5">
        <item x="3"/>
        <item x="1"/>
        <item x="4"/>
        <item x="0"/>
        <item x="2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n="온라인" x="0"/>
        <item n="오프라인" x="1"/>
      </items>
    </pivotField>
  </pivotFields>
  <rowFields count="3">
    <field x="13"/>
    <field x="4"/>
    <field x="-2"/>
  </rowFields>
  <rowItems count="26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grand">
      <x/>
    </i>
    <i t="grand" i="1">
      <x/>
    </i>
  </rowItems>
  <colItems count="1">
    <i/>
  </colItems>
  <dataFields count="2">
    <dataField name="평균 : 수량" fld="8" subtotal="average" baseField="4" baseItem="0" numFmtId="43"/>
    <dataField name="평균 : 공급가액" fld="10" subtotal="average" baseField="4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topLeftCell="A3" workbookViewId="0">
      <selection activeCell="G7" sqref="G7"/>
    </sheetView>
  </sheetViews>
  <sheetFormatPr defaultRowHeight="17.399999999999999"/>
  <cols>
    <col min="1" max="1" width="7.09765625" customWidth="1"/>
    <col min="2" max="2" width="5.19921875" bestFit="1" customWidth="1"/>
    <col min="3" max="4" width="7.09765625" bestFit="1" customWidth="1"/>
    <col min="6" max="8" width="5.19921875" bestFit="1" customWidth="1"/>
    <col min="9" max="9" width="9" bestFit="1" customWidth="1"/>
    <col min="10" max="10" width="5.19921875" bestFit="1" customWidth="1"/>
  </cols>
  <sheetData>
    <row r="2" spans="1:10">
      <c r="A2" t="s">
        <v>224</v>
      </c>
    </row>
    <row r="3" spans="1:10" ht="21">
      <c r="A3" s="30" t="s">
        <v>11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276</v>
      </c>
    </row>
    <row r="15" spans="1:10">
      <c r="A15" s="5" t="b">
        <f>AND(SUM(B5:D5)&gt;=150, 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2" priority="1">
      <formula>ISODD(ROW())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D7" sqref="D7"/>
    </sheetView>
  </sheetViews>
  <sheetFormatPr defaultRowHeight="17.399999999999999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984375" bestFit="1" customWidth="1"/>
    <col min="8" max="8" width="11.097656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verticalDpi="30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topLeftCell="A19" workbookViewId="0">
      <selection activeCell="H24" sqref="H24"/>
    </sheetView>
  </sheetViews>
  <sheetFormatPr defaultRowHeight="17.399999999999999"/>
  <cols>
    <col min="1" max="1" width="11" bestFit="1" customWidth="1"/>
    <col min="2" max="2" width="14.19921875" customWidth="1"/>
    <col min="3" max="3" width="14" customWidth="1"/>
    <col min="4" max="4" width="10.59765625" customWidth="1"/>
    <col min="5" max="5" width="11" bestFit="1" customWidth="1"/>
    <col min="6" max="6" width="12.69921875" customWidth="1"/>
    <col min="7" max="7" width="10.69921875" bestFit="1" customWidth="1"/>
    <col min="8" max="8" width="13" bestFit="1" customWidth="1"/>
    <col min="9" max="9" width="12.3984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MAXA(IF($B$8:$B$17=$A3,$D$8:$D$17))</f>
        <v>500</v>
      </c>
      <c r="C3" s="10">
        <f>ROUNDUP(AVERAGEIFS($G$8:$G$17,$B$8:$B$17,A3,$G$8:$G$17,"&gt;=1000000"),-3)</f>
        <v>5097000</v>
      </c>
      <c r="D3" s="26" cm="1">
        <f t="array" ref="D3">INDEX($C$8:$C$17,_xlfn.XMATCH("*증권*",$A$8:$A$17,2))</f>
        <v>8700</v>
      </c>
    </row>
    <row r="4" spans="1:9">
      <c r="A4" s="3" t="s">
        <v>130</v>
      </c>
      <c r="B4" s="10">
        <f t="array" ref="B4">MAXA(IF($B$8:$B$17=$A4,$D$8:$D$17))</f>
        <v>295</v>
      </c>
      <c r="C4" s="10">
        <f>ROUNDUP(AVERAGEIFS($G$8:$G$17,$B$8:$B$17,A4,$G$8:$G$17,"&gt;=1000000"),-3)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IF(AND(C22&gt;=AVERAGE($C$22:$C$29), ISBLANK(D22)),"우수지점","일반")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IF(AND(C23&gt;=AVERAGE($C$22:$C$29), ISBLANK(D23)),"우수지점","일반")</f>
        <v>우수지점</v>
      </c>
      <c r="H23" s="7"/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 t="str">
        <f>DGET($A$21:$F$29,1,$J$27:$J$28)</f>
        <v>대구</v>
      </c>
      <c r="J27" s="25" t="s">
        <v>277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>
        <f>DGET($A$21:$F$29,H28,$J$27:$J$28)</f>
        <v>420</v>
      </c>
      <c r="J28" s="25">
        <f>1</f>
        <v>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>
        <f>DGET($A$21:$F$29,H29,$J$27:$J$28)</f>
        <v>30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31" t="s">
        <v>161</v>
      </c>
      <c r="B42" s="33" t="s">
        <v>162</v>
      </c>
      <c r="C42" s="34"/>
    </row>
    <row r="43" spans="1:7">
      <c r="A43" s="32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COUNT(IF(($D$33:$D$39=B$43)*($C$33:$C$39=$A44),1))</f>
        <v>3</v>
      </c>
      <c r="C44" s="10">
        <f t="array" ref="C44">COUNT(IF(($D$33:$D$39=C$43)*($C$33:$C$39=$A44),1))</f>
        <v>1</v>
      </c>
    </row>
    <row r="45" spans="1:7">
      <c r="A45" s="3" t="s">
        <v>91</v>
      </c>
      <c r="B45" s="10">
        <f t="array" ref="B45">COUNT(IF(($D$33:$D$39=B$43)*($C$33:$C$39=$A45),1))</f>
        <v>1</v>
      </c>
      <c r="C45" s="10">
        <f t="array" ref="C45">COUNT(IF(($D$33:$D$39=C$43)*($C$33:$C$39=$A45),1))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29"/>
  <sheetViews>
    <sheetView workbookViewId="0">
      <selection activeCell="C4" sqref="C4"/>
    </sheetView>
  </sheetViews>
  <sheetFormatPr defaultRowHeight="17.399999999999999"/>
  <cols>
    <col min="1" max="1" width="14.3984375" bestFit="1" customWidth="1"/>
    <col min="2" max="3" width="14.09765625" bestFit="1" customWidth="1"/>
    <col min="4" max="4" width="15.19921875" bestFit="1" customWidth="1"/>
  </cols>
  <sheetData>
    <row r="3" spans="1:4">
      <c r="A3" s="27" t="s">
        <v>296</v>
      </c>
      <c r="B3" s="27" t="s">
        <v>292</v>
      </c>
      <c r="C3" s="27" t="s">
        <v>293</v>
      </c>
    </row>
    <row r="4" spans="1:4">
      <c r="A4" t="s">
        <v>298</v>
      </c>
      <c r="B4" t="s">
        <v>278</v>
      </c>
      <c r="C4" t="s">
        <v>290</v>
      </c>
      <c r="D4" s="37">
        <v>121.36363636363636</v>
      </c>
    </row>
    <row r="5" spans="1:4">
      <c r="C5" t="s">
        <v>291</v>
      </c>
      <c r="D5" s="28">
        <v>1204950.4545454546</v>
      </c>
    </row>
    <row r="6" spans="1:4">
      <c r="B6" t="s">
        <v>281</v>
      </c>
      <c r="C6" t="s">
        <v>290</v>
      </c>
      <c r="D6" s="37">
        <v>30</v>
      </c>
    </row>
    <row r="7" spans="1:4">
      <c r="C7" t="s">
        <v>291</v>
      </c>
      <c r="D7" s="28">
        <v>436364</v>
      </c>
    </row>
    <row r="8" spans="1:4">
      <c r="B8" t="s">
        <v>285</v>
      </c>
      <c r="C8" t="s">
        <v>290</v>
      </c>
      <c r="D8" s="37">
        <v>6</v>
      </c>
    </row>
    <row r="9" spans="1:4">
      <c r="C9" t="s">
        <v>291</v>
      </c>
      <c r="D9" s="28">
        <v>87273</v>
      </c>
    </row>
    <row r="10" spans="1:4">
      <c r="B10" t="s">
        <v>286</v>
      </c>
      <c r="C10" t="s">
        <v>290</v>
      </c>
      <c r="D10" s="37">
        <v>6.666666666666667</v>
      </c>
    </row>
    <row r="11" spans="1:4">
      <c r="C11" t="s">
        <v>291</v>
      </c>
      <c r="D11" s="28">
        <v>98485</v>
      </c>
    </row>
    <row r="12" spans="1:4">
      <c r="B12" t="s">
        <v>287</v>
      </c>
      <c r="C12" t="s">
        <v>290</v>
      </c>
      <c r="D12" s="37">
        <v>187.4</v>
      </c>
    </row>
    <row r="13" spans="1:4">
      <c r="C13" t="s">
        <v>291</v>
      </c>
      <c r="D13" s="28">
        <v>2311745.6</v>
      </c>
    </row>
    <row r="14" spans="1:4">
      <c r="A14" t="s">
        <v>297</v>
      </c>
      <c r="B14" t="s">
        <v>279</v>
      </c>
      <c r="C14" t="s">
        <v>290</v>
      </c>
      <c r="D14" s="37">
        <v>174.875</v>
      </c>
    </row>
    <row r="15" spans="1:4">
      <c r="C15" t="s">
        <v>291</v>
      </c>
      <c r="D15" s="28">
        <v>1987215.75</v>
      </c>
    </row>
    <row r="16" spans="1:4">
      <c r="B16" t="s">
        <v>280</v>
      </c>
      <c r="C16" t="s">
        <v>290</v>
      </c>
      <c r="D16" s="37">
        <v>500</v>
      </c>
    </row>
    <row r="17" spans="1:4">
      <c r="C17" t="s">
        <v>291</v>
      </c>
      <c r="D17" s="28">
        <v>8000000</v>
      </c>
    </row>
    <row r="18" spans="1:4">
      <c r="B18" t="s">
        <v>282</v>
      </c>
      <c r="C18" t="s">
        <v>290</v>
      </c>
      <c r="D18" s="37">
        <v>200</v>
      </c>
    </row>
    <row r="19" spans="1:4">
      <c r="C19" t="s">
        <v>291</v>
      </c>
      <c r="D19" s="28">
        <v>1454545</v>
      </c>
    </row>
    <row r="20" spans="1:4">
      <c r="B20" t="s">
        <v>283</v>
      </c>
      <c r="C20" t="s">
        <v>290</v>
      </c>
      <c r="D20" s="37">
        <v>84</v>
      </c>
    </row>
    <row r="21" spans="1:4">
      <c r="C21" t="s">
        <v>291</v>
      </c>
      <c r="D21" s="28">
        <v>955519.57142857148</v>
      </c>
    </row>
    <row r="22" spans="1:4">
      <c r="B22" t="s">
        <v>284</v>
      </c>
      <c r="C22" t="s">
        <v>290</v>
      </c>
      <c r="D22" s="37">
        <v>88.4</v>
      </c>
    </row>
    <row r="23" spans="1:4">
      <c r="C23" t="s">
        <v>291</v>
      </c>
      <c r="D23" s="28">
        <v>1005272.8</v>
      </c>
    </row>
    <row r="24" spans="1:4">
      <c r="B24" t="s">
        <v>288</v>
      </c>
      <c r="C24" t="s">
        <v>290</v>
      </c>
      <c r="D24" s="37">
        <v>277.14285714285717</v>
      </c>
    </row>
    <row r="25" spans="1:4">
      <c r="C25" t="s">
        <v>291</v>
      </c>
      <c r="D25" s="28">
        <v>2824285.7142857141</v>
      </c>
    </row>
    <row r="26" spans="1:4">
      <c r="B26" t="s">
        <v>289</v>
      </c>
      <c r="C26" t="s">
        <v>290</v>
      </c>
      <c r="D26" s="37">
        <v>56</v>
      </c>
    </row>
    <row r="27" spans="1:4">
      <c r="C27" t="s">
        <v>291</v>
      </c>
      <c r="D27" s="28">
        <v>655454.5</v>
      </c>
    </row>
    <row r="28" spans="1:4">
      <c r="A28" t="s">
        <v>294</v>
      </c>
      <c r="D28" s="37">
        <v>138.25423728813558</v>
      </c>
    </row>
    <row r="29" spans="1:4">
      <c r="A29" t="s">
        <v>295</v>
      </c>
      <c r="D29" s="28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tabSelected="1" workbookViewId="0">
      <selection activeCell="K5" sqref="K5"/>
    </sheetView>
  </sheetViews>
  <sheetFormatPr defaultRowHeight="17.399999999999999"/>
  <sheetData>
    <row r="2" spans="1:8" ht="18" thickBot="1">
      <c r="A2" t="s">
        <v>224</v>
      </c>
    </row>
    <row r="3" spans="1:8" ht="18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1" priority="1"/>
  </conditionalFormatting>
  <dataValidations count="1">
    <dataValidation type="custom" allowBlank="1" showInputMessage="1" showErrorMessage="1" sqref="A4:A16" xr:uid="{526FFDFB-4078-4DC0-BF3C-788DA8934BAC}">
      <formula1>COUNTIF($A$4:$A$16,A4)=1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11" sqref="J11"/>
    </sheetView>
  </sheetViews>
  <sheetFormatPr defaultRowHeight="17.399999999999999"/>
  <sheetData>
    <row r="1" spans="1:6">
      <c r="A1" s="35" t="s">
        <v>232</v>
      </c>
      <c r="B1" s="35"/>
      <c r="C1" s="35"/>
      <c r="D1" s="35"/>
      <c r="E1" s="35"/>
      <c r="F1" s="35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L6" sqref="L6"/>
    </sheetView>
  </sheetViews>
  <sheetFormatPr defaultRowHeight="17.399999999999999"/>
  <cols>
    <col min="1" max="1" width="9" bestFit="1" customWidth="1"/>
    <col min="2" max="2" width="8.59765625" customWidth="1"/>
    <col min="3" max="3" width="8.3984375" customWidth="1"/>
    <col min="4" max="4" width="6" customWidth="1"/>
    <col min="5" max="5" width="9" bestFit="1" customWidth="1"/>
    <col min="6" max="6" width="11.8984375" customWidth="1"/>
    <col min="7" max="7" width="10.19921875" customWidth="1"/>
    <col min="8" max="8" width="11.09765625" customWidth="1"/>
    <col min="9" max="9" width="13.09765625" customWidth="1"/>
  </cols>
  <sheetData>
    <row r="1" spans="1:9" ht="21">
      <c r="A1" s="36" t="s">
        <v>247</v>
      </c>
      <c r="B1" s="36"/>
      <c r="C1" s="36"/>
      <c r="D1" s="36"/>
      <c r="E1" s="36"/>
      <c r="F1" s="36"/>
      <c r="G1" s="36"/>
      <c r="H1" s="36"/>
      <c r="I1" s="36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29">
        <v>1266666.6666663301</v>
      </c>
      <c r="G3" s="29">
        <v>480000</v>
      </c>
      <c r="H3" s="29">
        <v>208000</v>
      </c>
      <c r="I3" s="29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29">
        <v>1250000</v>
      </c>
      <c r="G4" s="29">
        <v>375000</v>
      </c>
      <c r="H4" s="29">
        <v>62500</v>
      </c>
      <c r="I4" s="29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29">
        <v>666666.66666633298</v>
      </c>
      <c r="G5" s="29">
        <v>200000</v>
      </c>
      <c r="H5" s="29">
        <v>20000</v>
      </c>
      <c r="I5" s="29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29">
        <v>1400000</v>
      </c>
      <c r="G6" s="29">
        <v>420000</v>
      </c>
      <c r="H6" s="29">
        <v>112000</v>
      </c>
      <c r="I6" s="29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29">
        <v>950000</v>
      </c>
      <c r="G7" s="29">
        <v>190000</v>
      </c>
      <c r="H7" s="29">
        <v>19000</v>
      </c>
      <c r="I7" s="29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29">
        <v>1000000</v>
      </c>
      <c r="G8" s="29">
        <v>200000</v>
      </c>
      <c r="H8" s="29">
        <v>20000</v>
      </c>
      <c r="I8" s="29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29">
        <v>866666.66666633298</v>
      </c>
      <c r="G9" s="29">
        <v>360000</v>
      </c>
      <c r="H9" s="29">
        <v>60000</v>
      </c>
      <c r="I9" s="29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29">
        <v>1250000</v>
      </c>
      <c r="G10" s="29">
        <v>375000</v>
      </c>
      <c r="H10" s="29">
        <v>62500</v>
      </c>
      <c r="I10" s="29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29">
        <v>1350000</v>
      </c>
      <c r="G11" s="29">
        <v>405000</v>
      </c>
      <c r="H11" s="29">
        <v>108000</v>
      </c>
      <c r="I11" s="29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6"/>
  <sheetViews>
    <sheetView workbookViewId="0">
      <selection activeCell="K26" sqref="K26"/>
    </sheetView>
  </sheetViews>
  <sheetFormatPr defaultRowHeight="17.399999999999999"/>
  <cols>
    <col min="1" max="1" width="4.19921875" customWidth="1"/>
    <col min="2" max="2" width="12.69921875" customWidth="1"/>
    <col min="3" max="4" width="11.8984375" bestFit="1" customWidth="1"/>
    <col min="5" max="5" width="12.59765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  <row r="6" spans="2:5">
      <c r="C6">
        <v>3</v>
      </c>
      <c r="D6">
        <v>3</v>
      </c>
      <c r="E6">
        <v>6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769620</xdr:colOff>
                <xdr:row>0</xdr:row>
                <xdr:rowOff>60960</xdr:rowOff>
              </from>
              <to>
                <xdr:col>3</xdr:col>
                <xdr:colOff>853440</xdr:colOff>
                <xdr:row>1</xdr:row>
                <xdr:rowOff>129540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이지후</cp:lastModifiedBy>
  <cp:lastPrinted>2025-02-15T17:06:18Z</cp:lastPrinted>
  <dcterms:created xsi:type="dcterms:W3CDTF">2023-05-11T11:47:16Z</dcterms:created>
  <dcterms:modified xsi:type="dcterms:W3CDTF">2025-02-15T17:17:12Z</dcterms:modified>
</cp:coreProperties>
</file>