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0" documentId="8_{4D004753-EB3C-4EC6-8BA0-51AAC488DD14}" xr6:coauthVersionLast="47" xr6:coauthVersionMax="47" xr10:uidLastSave="{00000000-0000-0000-0000-000000000000}"/>
  <bookViews>
    <workbookView xWindow="-120" yWindow="-120" windowWidth="38640" windowHeight="21240" tabRatio="723" activeTab="6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calcPr calcId="191029"/>
  <pivotCaches>
    <pivotCache cacheId="8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<sst xmlns="http://schemas.openxmlformats.org/spreadsheetml/2006/main" count="394" uniqueCount="266">
  <si>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</si>
  <si>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</si>
  <si>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</si>
  <si>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</si>
  <si>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</si>
  <si>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</si>
  <si>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</si>
  <si>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</si>
  <si>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</si>
  <si>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</si>
  <si>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</si>
  <si>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</si>
  <si>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</si>
  <si>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</si>
  <si>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</si>
  <si>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</si>
  <si>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</si>
  <si>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</si>
  <si>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</si>
  <si>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</si>
  <si>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</si>
  <si>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</si>
  <si>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</si>
  <si>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</si>
  <si>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</si>
  <si>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</si>
  <si>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</si>
  <si>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</si>
  <si>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</si>
  <si>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</si>
  <si>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</si>
  <si>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</si>
  <si>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</si>
  <si>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</si>
  <si>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</si>
  <si>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</si>
  <si>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</si>
  <si>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</si>
  <si>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</si>
  <si>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</si>
  <si>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</si>
  <si>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</si>
  <si>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</si>
  <si>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</si>
  <si>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</si>
  <si>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</si>
  <si>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</si>
  <si>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</si>
  <si>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</si>
  <si>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</si>
  <si>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</si>
  <si>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</si>
  <si>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</si>
  <si>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</si>
  <si>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</si>
  <si>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</si>
  <si>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</si>
  <si>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</si>
  <si>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</si>
  <si>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</si>
  <si>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</si>
  <si>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</si>
  <si>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</si>
  <si>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</si>
  <si>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</si>
  <si>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</si>
  <si>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</si>
  <si>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</si>
  <si>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</si>
  <si>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</si>
  <si>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</si>
  <si>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</si>
  <si>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</si>
  <si>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</si>
  <si>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</si>
  <si>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</si>
  <si>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</si>
  <si>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</si>
  <si>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</si>
  <si>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</si>
  <si>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</si>
  <si>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</si>
  <si>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</si>
  <si>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</si>
  <si>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</si>
  <si>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</si>
  <si>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</si>
  <si>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</si>
  <si>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</si>
  <si>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</si>
  <si>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</si>
  <si>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</si>
  <si>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</si>
  <si>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</si>
  <si>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</si>
  <si>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</si>
  <si>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</si>
  <si>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</si>
  <si>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</si>
  <si>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</si>
  <si>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</si>
  <si>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</si>
  <si>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</si>
  <si>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</si>
  <si>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</si>
  <si>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</si>
  <si>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</si>
  <si>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</si>
  <si>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</si>
  <si>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</si>
  <si>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</si>
  <si>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</si>
  <si>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</si>
  <si>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</si>
  <si>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</si>
  <si>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</si>
  <si>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</si>
  <si>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</si>
  <si>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</si>
  <si>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</si>
  <si>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</si>
  <si>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</si>
  <si>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</si>
  <si>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</si>
  <si>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</si>
  <si>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</si>
  <si>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</si>
  <si>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</si>
  <si>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</si>
  <si>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</si>
  <si>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</si>
  <si>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</si>
  <si>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</si>
  <si>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</si>
  <si>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</si>
  <si>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</si>
  <si>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</si>
  <si>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</si>
  <si>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</si>
  <si>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</si>
  <si>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</si>
  <si>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</si>
  <si>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</si>
  <si>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</si>
  <si>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</si>
  <si>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</si>
  <si>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</si>
  <si>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</si>
  <si>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</si>
  <si>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</si>
  <si>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</si>
  <si>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</si>
  <si>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</si>
  <si>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</si>
  <si>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</si>
  <si>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</si>
  <si>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</si>
  <si>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</si>
  <si>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</si>
  <si>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</si>
  <si>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</si>
  <si>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</si>
  <si>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</si>
  <si>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</si>
  <si>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</si>
  <si>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</si>
  <si>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</si>
  <si>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</si>
  <si>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</si>
  <si>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</si>
  <si>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</si>
  <si>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</si>
  <si>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</si>
  <si>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</si>
  <si>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</si>
  <si>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</si>
  <si>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</si>
  <si>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</si>
  <si>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</si>
  <si>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</si>
  <si>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</si>
  <si>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</si>
  <si>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</si>
  <si>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</si>
  <si>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</si>
  <si>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</si>
  <si>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</si>
  <si>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</si>
  <si>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</si>
  <si>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</si>
  <si>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</si>
  <si>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</si>
  <si>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</si>
  <si>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</si>
  <si>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</si>
  <si>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</si>
  <si>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</si>
  <si>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</si>
  <si>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</si>
  <si>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</si>
  <si>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</si>
  <si>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</si>
  <si>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</si>
  <si>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</si>
  <si>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</si>
  <si>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</si>
  <si>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</si>
  <si>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</si>
  <si>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</si>
  <si>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</si>
  <si>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</si>
  <si>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</si>
  <si>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</si>
  <si>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</si>
  <si>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</si>
  <si>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</si>
  <si>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</si>
  <si>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</si>
  <si>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</si>
  <si>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</si>
  <si>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</si>
  <si>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</si>
  <si>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</si>
  <si>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</si>
  <si>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</si>
  <si>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</si>
  <si>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</si>
  <si>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</si>
  <si>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</si>
  <si>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</si>
  <si>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</si>
  <si>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</si>
  <si>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</si>
  <si>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</si>
  <si>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</si>
  <si>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</si>
  <si>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</si>
  <si>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</si>
  <si>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</si>
  <si>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</si>
  <si>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</si>
  <si>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</si>
  <si>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</si>
  <si>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</si>
  <si>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</si>
  <si>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평점,기준,인원수,누적인원수,누계비율</t>
  </si>
  <si>
    <t>A,95,0,0,0%</t>
  </si>
  <si>
    <t>B,90,1,1,13%</t>
  </si>
  <si>
    <t>C,85,2,3,38%</t>
  </si>
  <si>
    <t>D,80,1,4,50%</t>
  </si>
  <si>
    <t>F,75,4,8,100%</t>
  </si>
  <si>
    <t>합계,,8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</si>
  <si>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</si>
  <si>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</si>
  <si>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</si>
  <si>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행 레이블</t>
  </si>
  <si>
    <t>(모두)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</si>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</sst>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36.756244675926" createdVersion="8" refreshedVersion="8" minRefreshableVersion="3" recordCount="9" xr:uid="{A2166BFD-D6CE-42A3-A0DF-1D7D45CB4B5E}">
  <cacheSource type="worksheet">
    <worksheetSource ref="A3:I12" sheet="분석작업-2"/>
  </cacheSource>
  <cacheFields count="9">
    <cacheField name="사원코드" numFmtId="0">
      <sharedItems count="9">
        <s v="G1"/>
        <s v="C2"/>
        <s v="G3"/>
        <s v="Y1"/>
        <s v="C3"/>
        <s v="Y3"/>
        <s v="G2"/>
        <s v="Y2"/>
        <s v="C1"/>
      </sharedItems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 count="3">
        <s v="기획부"/>
        <s v="총무부"/>
        <s v="영업부"/>
      </sharedItems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  <n v="1600000"/>
    <n v="480000"/>
    <n v="208000"/>
    <n v="2288000"/>
  </r>
  <r>
    <x v="1"/>
    <x v="1"/>
    <x v="1"/>
    <x v="1"/>
    <x v="1"/>
    <n v="1250000"/>
    <n v="375000"/>
    <n v="62500"/>
    <n v="1687500"/>
  </r>
  <r>
    <x v="2"/>
    <x v="2"/>
    <x v="0"/>
    <x v="2"/>
    <x v="2"/>
    <n v="1000000"/>
    <n v="200000"/>
    <n v="20000"/>
    <n v="1220000"/>
  </r>
  <r>
    <x v="3"/>
    <x v="3"/>
    <x v="2"/>
    <x v="0"/>
    <x v="3"/>
    <n v="1400000"/>
    <n v="420000"/>
    <n v="112000"/>
    <n v="1932000"/>
  </r>
  <r>
    <x v="4"/>
    <x v="4"/>
    <x v="1"/>
    <x v="2"/>
    <x v="4"/>
    <n v="950000"/>
    <n v="190000"/>
    <n v="19000"/>
    <n v="1159000"/>
  </r>
  <r>
    <x v="5"/>
    <x v="5"/>
    <x v="2"/>
    <x v="2"/>
    <x v="2"/>
    <n v="1000000"/>
    <n v="200000"/>
    <n v="20000"/>
    <n v="1220000"/>
  </r>
  <r>
    <x v="6"/>
    <x v="6"/>
    <x v="0"/>
    <x v="1"/>
    <x v="5"/>
    <n v="1200000"/>
    <n v="360000"/>
    <n v="60000"/>
    <n v="1620000"/>
  </r>
  <r>
    <x v="7"/>
    <x v="7"/>
    <x v="2"/>
    <x v="1"/>
    <x v="1"/>
    <n v="1250000"/>
    <n v="375000"/>
    <n v="62500"/>
    <n v="1687500"/>
  </r>
  <r>
    <x v="8"/>
    <x v="8"/>
    <x v="1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1231C-5FE2-423F-9267-4D95FF1D274D}" name="피벗 테이블1" cacheId="8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>
      <items count="10">
        <item x="8"/>
        <item x="1"/>
        <item x="4"/>
        <item x="0"/>
        <item x="6"/>
        <item x="2"/>
        <item x="3"/>
        <item x="7"/>
        <item x="5"/>
        <item t="default"/>
      </items>
    </pivotField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axis="axisCol" showAll="0" sortType="ascending">
      <items count="4">
        <item x="2"/>
        <item x="1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/>
  </sheetViews>
  <sheetFormatPr defaultRowHeight="16.5" x14ac:dyDescent="0.3"/>
  <cols>
    <col min="1" max="1" width="3.625" customWidth="1"/>
    <col min="2" max="2" width="9.25" bestFit="1" customWidth="1"/>
    <col min="6" max="6" width="10.62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/>
      <c r="C4" s="1"/>
      <c r="D4" s="1"/>
      <c r="E4" s="1"/>
      <c r="F4" s="1"/>
      <c r="G4" s="1"/>
    </row>
    <row r="5" spans="2:7" x14ac:dyDescent="0.3">
      <c r="B5" s="1"/>
      <c r="C5" s="1"/>
      <c r="D5" s="1"/>
      <c r="E5" s="1"/>
      <c r="F5" s="2"/>
      <c r="G5" s="1"/>
    </row>
    <row r="6" spans="2:7" x14ac:dyDescent="0.3">
      <c r="B6" s="1"/>
      <c r="C6" s="1"/>
      <c r="D6" s="1"/>
      <c r="E6" s="1"/>
      <c r="F6" s="2"/>
      <c r="G6" s="1"/>
    </row>
    <row r="7" spans="2:7" x14ac:dyDescent="0.3">
      <c r="B7" s="1"/>
      <c r="C7" s="1"/>
      <c r="D7" s="1"/>
      <c r="E7" s="1"/>
      <c r="F7" s="2"/>
      <c r="G7" s="1"/>
    </row>
    <row r="8" spans="2:7" x14ac:dyDescent="0.3">
      <c r="B8" s="1"/>
      <c r="C8" s="1"/>
      <c r="D8" s="1"/>
      <c r="E8" s="1"/>
      <c r="F8" s="2"/>
      <c r="G8" s="1"/>
    </row>
    <row r="9" spans="2:7" x14ac:dyDescent="0.3">
      <c r="B9" s="1"/>
      <c r="C9" s="1"/>
      <c r="D9" s="1"/>
      <c r="E9" s="1"/>
      <c r="F9" s="2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workbookViewId="0">
      <selection sqref="A1:G1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18" t="s">
        <v>208</v>
      </c>
      <c r="B1" s="18"/>
      <c r="C1" s="18"/>
      <c r="D1" s="18"/>
      <c r="E1" s="18"/>
      <c r="F1" s="18"/>
      <c r="G1" s="18"/>
    </row>
    <row r="2" spans="1:7" x14ac:dyDescent="0.3">
      <c r="G2" s="12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4">
        <v>2500</v>
      </c>
      <c r="C4" s="14">
        <v>50</v>
      </c>
      <c r="D4" s="14">
        <v>125000</v>
      </c>
      <c r="E4" s="14">
        <v>45</v>
      </c>
      <c r="F4" s="13">
        <v>1.1111</v>
      </c>
      <c r="G4" s="5" t="s">
        <v>216</v>
      </c>
    </row>
    <row r="5" spans="1:7" x14ac:dyDescent="0.3">
      <c r="A5" s="5" t="s">
        <v>217</v>
      </c>
      <c r="B5" s="14">
        <v>1630</v>
      </c>
      <c r="C5" s="14">
        <v>250</v>
      </c>
      <c r="D5" s="14">
        <v>407500</v>
      </c>
      <c r="E5" s="14">
        <v>245</v>
      </c>
      <c r="F5" s="13">
        <v>1.0204</v>
      </c>
      <c r="G5" s="5" t="s">
        <v>216</v>
      </c>
    </row>
    <row r="6" spans="1:7" x14ac:dyDescent="0.3">
      <c r="A6" s="5" t="s">
        <v>218</v>
      </c>
      <c r="B6" s="14">
        <v>450</v>
      </c>
      <c r="C6" s="14">
        <v>15</v>
      </c>
      <c r="D6" s="14">
        <v>6750</v>
      </c>
      <c r="E6" s="14">
        <v>50</v>
      </c>
      <c r="F6" s="13">
        <v>0.3</v>
      </c>
      <c r="G6" s="5" t="s">
        <v>219</v>
      </c>
    </row>
    <row r="7" spans="1:7" x14ac:dyDescent="0.3">
      <c r="A7" s="5" t="s">
        <v>220</v>
      </c>
      <c r="B7" s="14">
        <v>150</v>
      </c>
      <c r="C7" s="14">
        <v>150</v>
      </c>
      <c r="D7" s="14">
        <v>22500</v>
      </c>
      <c r="E7" s="14">
        <v>150</v>
      </c>
      <c r="F7" s="13">
        <v>1</v>
      </c>
      <c r="G7" s="5" t="s">
        <v>221</v>
      </c>
    </row>
    <row r="8" spans="1:7" x14ac:dyDescent="0.3">
      <c r="A8" s="5" t="s">
        <v>222</v>
      </c>
      <c r="B8" s="14">
        <v>150</v>
      </c>
      <c r="C8" s="14">
        <v>154</v>
      </c>
      <c r="D8" s="14">
        <v>23100</v>
      </c>
      <c r="E8" s="14">
        <v>250</v>
      </c>
      <c r="F8" s="13">
        <v>0.61599999999999999</v>
      </c>
      <c r="G8" s="5" t="s">
        <v>219</v>
      </c>
    </row>
    <row r="9" spans="1:7" x14ac:dyDescent="0.3">
      <c r="A9" s="5" t="s">
        <v>223</v>
      </c>
      <c r="B9" s="14">
        <v>60</v>
      </c>
      <c r="C9" s="14">
        <v>578</v>
      </c>
      <c r="D9" s="14">
        <v>34680</v>
      </c>
      <c r="E9" s="14">
        <v>450</v>
      </c>
      <c r="F9" s="13">
        <v>1.2844</v>
      </c>
      <c r="G9" s="5" t="s">
        <v>216</v>
      </c>
    </row>
    <row r="10" spans="1:7" x14ac:dyDescent="0.3">
      <c r="A10" s="24" t="s">
        <v>207</v>
      </c>
      <c r="B10" s="24"/>
      <c r="C10" s="15">
        <f>SUM(C4:C9)</f>
        <v>1197</v>
      </c>
      <c r="D10" s="15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/>
  </sheetViews>
  <sheetFormatPr defaultRowHeight="16.5" x14ac:dyDescent="0.3"/>
  <cols>
    <col min="2" max="2" width="14.625" customWidth="1"/>
    <col min="4" max="4" width="9.125" bestFit="1" customWidth="1"/>
    <col min="5" max="5" width="9.375" bestFit="1" customWidth="1"/>
    <col min="7" max="7" width="8.875" bestFit="1" customWidth="1"/>
  </cols>
  <sheetData>
    <row r="2" spans="2:7" x14ac:dyDescent="0.3">
      <c r="B2" t="s">
        <v>75</v>
      </c>
    </row>
    <row r="4" spans="2:7" x14ac:dyDescent="0.3">
      <c r="B4" s="1" t="s">
        <v>254</v>
      </c>
      <c r="C4" s="1" t="s">
        <v>76</v>
      </c>
      <c r="D4" s="1" t="s">
        <v>77</v>
      </c>
      <c r="E4" s="1" t="s">
        <v>78</v>
      </c>
      <c r="F4" s="1" t="s">
        <v>79</v>
      </c>
      <c r="G4" s="1" t="s">
        <v>2</v>
      </c>
    </row>
    <row r="5" spans="2:7" x14ac:dyDescent="0.3">
      <c r="B5" s="7">
        <v>45931</v>
      </c>
      <c r="C5" s="1" t="s">
        <v>93</v>
      </c>
      <c r="D5" s="2">
        <v>1000</v>
      </c>
      <c r="E5" s="2">
        <v>9000</v>
      </c>
      <c r="F5" s="1" t="s">
        <v>80</v>
      </c>
      <c r="G5" s="1" t="s">
        <v>81</v>
      </c>
    </row>
    <row r="6" spans="2:7" x14ac:dyDescent="0.3">
      <c r="B6" s="7">
        <v>45931</v>
      </c>
      <c r="C6" s="1" t="s">
        <v>82</v>
      </c>
      <c r="D6" s="2">
        <v>1200</v>
      </c>
      <c r="E6" s="2">
        <v>4200</v>
      </c>
      <c r="F6" s="1" t="s">
        <v>83</v>
      </c>
      <c r="G6" s="1" t="s">
        <v>84</v>
      </c>
    </row>
    <row r="7" spans="2:7" x14ac:dyDescent="0.3">
      <c r="B7" s="7">
        <v>45931</v>
      </c>
      <c r="C7" s="1" t="s">
        <v>252</v>
      </c>
      <c r="D7" s="2">
        <v>55000</v>
      </c>
      <c r="E7" s="2">
        <v>105800</v>
      </c>
      <c r="F7" s="1" t="s">
        <v>85</v>
      </c>
      <c r="G7" s="1" t="s">
        <v>86</v>
      </c>
    </row>
    <row r="8" spans="2:7" x14ac:dyDescent="0.3">
      <c r="B8" s="7">
        <v>45935</v>
      </c>
      <c r="C8" s="1" t="s">
        <v>92</v>
      </c>
      <c r="D8" s="2">
        <v>0</v>
      </c>
      <c r="E8" s="2">
        <v>6600</v>
      </c>
      <c r="F8" s="1" t="s">
        <v>87</v>
      </c>
      <c r="G8" s="1" t="s">
        <v>88</v>
      </c>
    </row>
    <row r="9" spans="2:7" x14ac:dyDescent="0.3">
      <c r="B9" s="7">
        <v>45936</v>
      </c>
      <c r="C9" s="1" t="s">
        <v>92</v>
      </c>
      <c r="D9" s="2">
        <v>3000</v>
      </c>
      <c r="E9" s="2">
        <v>3000</v>
      </c>
      <c r="F9" s="1" t="s">
        <v>87</v>
      </c>
      <c r="G9" s="1" t="s">
        <v>88</v>
      </c>
    </row>
    <row r="10" spans="2:7" x14ac:dyDescent="0.3">
      <c r="B10" s="7">
        <v>45936</v>
      </c>
      <c r="C10" s="1" t="s">
        <v>253</v>
      </c>
      <c r="D10" s="2">
        <v>2000</v>
      </c>
      <c r="E10" s="2">
        <v>128500</v>
      </c>
      <c r="F10" s="1" t="s">
        <v>85</v>
      </c>
      <c r="G10" s="1" t="s">
        <v>86</v>
      </c>
    </row>
    <row r="11" spans="2:7" x14ac:dyDescent="0.3">
      <c r="B11" s="7">
        <v>45937</v>
      </c>
      <c r="C11" s="1" t="s">
        <v>89</v>
      </c>
      <c r="D11" s="2">
        <v>15000</v>
      </c>
      <c r="E11" s="2">
        <v>29400</v>
      </c>
      <c r="F11" s="1" t="s">
        <v>90</v>
      </c>
      <c r="G11" s="1" t="s">
        <v>91</v>
      </c>
    </row>
    <row r="12" spans="2:7" x14ac:dyDescent="0.3">
      <c r="B12" s="7">
        <v>45938</v>
      </c>
      <c r="C12" s="1" t="s">
        <v>252</v>
      </c>
      <c r="D12" s="2">
        <v>50000</v>
      </c>
      <c r="E12" s="2">
        <v>116380</v>
      </c>
      <c r="F12" s="1" t="s">
        <v>85</v>
      </c>
      <c r="G12" s="1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B9"/>
  <sheetViews>
    <sheetView workbookViewId="0"/>
  </sheetViews>
  <sheetFormatPr defaultRowHeight="16.5" x14ac:dyDescent="0.3"/>
  <cols>
    <col min="1" max="1" width="3.625" customWidth="1"/>
    <col min="5" max="5" width="10.625" customWidth="1"/>
  </cols>
  <sheetData>
    <row r="1" spans="2:2" x14ac:dyDescent="0.3">
      <c r="B1" t="s">
        <v>244</v>
      </c>
    </row>
    <row r="3" spans="2:2" x14ac:dyDescent="0.3">
      <c r="B3" t="s">
        <v>245</v>
      </c>
    </row>
    <row r="4" spans="2:2" x14ac:dyDescent="0.3">
      <c r="B4" t="s">
        <v>246</v>
      </c>
    </row>
    <row r="5" spans="2:2" x14ac:dyDescent="0.3">
      <c r="B5" t="s">
        <v>247</v>
      </c>
    </row>
    <row r="6" spans="2:2" x14ac:dyDescent="0.3">
      <c r="B6" t="s">
        <v>248</v>
      </c>
    </row>
    <row r="7" spans="2:2" x14ac:dyDescent="0.3">
      <c r="B7" t="s">
        <v>249</v>
      </c>
    </row>
    <row r="8" spans="2:2" x14ac:dyDescent="0.3">
      <c r="B8" t="s">
        <v>250</v>
      </c>
    </row>
    <row r="9" spans="2:2" x14ac:dyDescent="0.3">
      <c r="B9" t="s">
        <v>251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14"/>
  <sheetViews>
    <sheetView workbookViewId="0">
      <selection sqref="A1:H1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18" t="s">
        <v>94</v>
      </c>
      <c r="B1" s="18"/>
      <c r="C1" s="18"/>
      <c r="D1" s="18"/>
      <c r="E1" s="18"/>
      <c r="F1" s="18"/>
      <c r="G1" s="18"/>
      <c r="H1" s="18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8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8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8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8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8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8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8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8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8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8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8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7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7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7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7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7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7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7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7">
        <v>5.1840277777777777E-2</v>
      </c>
    </row>
    <row r="11" spans="1:9" x14ac:dyDescent="0.3">
      <c r="A11" s="5"/>
      <c r="B11" s="5"/>
      <c r="C11" s="21" t="s">
        <v>20</v>
      </c>
      <c r="D11" s="22"/>
      <c r="F11" s="5" t="s">
        <v>236</v>
      </c>
      <c r="G11" s="5">
        <v>57</v>
      </c>
      <c r="H11" s="5" t="s">
        <v>241</v>
      </c>
      <c r="I11" s="17">
        <v>4.927083333333334E-2</v>
      </c>
    </row>
    <row r="12" spans="1:9" x14ac:dyDescent="0.3">
      <c r="A12" s="5"/>
      <c r="B12" s="5"/>
      <c r="C12" s="19"/>
      <c r="D12" s="20"/>
      <c r="F12" s="21" t="s">
        <v>243</v>
      </c>
      <c r="G12" s="22"/>
      <c r="H12" s="19"/>
      <c r="I12" s="20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6" t="s">
        <v>34</v>
      </c>
      <c r="C16" s="5"/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6" t="s">
        <v>35</v>
      </c>
      <c r="C17" s="5"/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6" t="s">
        <v>36</v>
      </c>
      <c r="C18" s="5"/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6" t="s">
        <v>37</v>
      </c>
      <c r="C19" s="5"/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6" t="s">
        <v>38</v>
      </c>
      <c r="C20" s="5"/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6" t="s">
        <v>39</v>
      </c>
      <c r="C21" s="5"/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6" t="s">
        <v>40</v>
      </c>
      <c r="C22" s="5"/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6" t="s">
        <v>41</v>
      </c>
      <c r="C23" s="5"/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21" t="s">
        <v>61</v>
      </c>
      <c r="F24" s="23"/>
      <c r="G24" s="22"/>
      <c r="H24" s="5"/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/>
    </row>
    <row r="28" spans="1:8" x14ac:dyDescent="0.3">
      <c r="A28" s="5" t="s">
        <v>69</v>
      </c>
      <c r="B28" s="5">
        <v>1.68</v>
      </c>
      <c r="C28" s="5">
        <v>78</v>
      </c>
      <c r="D28" s="5"/>
    </row>
    <row r="29" spans="1:8" x14ac:dyDescent="0.3">
      <c r="A29" s="5" t="s">
        <v>70</v>
      </c>
      <c r="B29" s="5">
        <v>1.61</v>
      </c>
      <c r="C29" s="5">
        <v>50</v>
      </c>
      <c r="D29" s="5"/>
    </row>
    <row r="30" spans="1:8" x14ac:dyDescent="0.3">
      <c r="A30" s="5" t="s">
        <v>71</v>
      </c>
      <c r="B30" s="5">
        <v>1.73</v>
      </c>
      <c r="C30" s="5">
        <v>70</v>
      </c>
      <c r="D30" s="5"/>
    </row>
    <row r="31" spans="1:8" x14ac:dyDescent="0.3">
      <c r="A31" s="5" t="s">
        <v>33</v>
      </c>
      <c r="B31" s="5">
        <v>1.64</v>
      </c>
      <c r="C31" s="5">
        <v>71</v>
      </c>
      <c r="D31" s="5"/>
    </row>
    <row r="32" spans="1:8" x14ac:dyDescent="0.3">
      <c r="A32" s="5" t="s">
        <v>72</v>
      </c>
      <c r="B32" s="5">
        <v>1.58</v>
      </c>
      <c r="C32" s="5">
        <v>51</v>
      </c>
      <c r="D32" s="5"/>
    </row>
    <row r="33" spans="1:4" x14ac:dyDescent="0.3">
      <c r="A33" s="5" t="s">
        <v>73</v>
      </c>
      <c r="B33" s="5">
        <v>1.71</v>
      </c>
      <c r="C33" s="5">
        <v>65</v>
      </c>
      <c r="D33" s="5"/>
    </row>
    <row r="34" spans="1:4" x14ac:dyDescent="0.3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8"/>
  <sheetViews>
    <sheetView workbookViewId="0">
      <selection sqref="A1:F1"/>
    </sheetView>
  </sheetViews>
  <sheetFormatPr defaultRowHeight="16.5" x14ac:dyDescent="0.3"/>
  <cols>
    <col min="5" max="5" width="11.625" customWidth="1"/>
    <col min="6" max="6" width="9.375" bestFit="1" customWidth="1"/>
  </cols>
  <sheetData>
    <row r="1" spans="1:6" ht="20.25" x14ac:dyDescent="0.3">
      <c r="A1" s="18" t="s">
        <v>134</v>
      </c>
      <c r="B1" s="18"/>
      <c r="C1" s="18"/>
      <c r="D1" s="18"/>
      <c r="E1" s="18"/>
      <c r="F1" s="18"/>
    </row>
    <row r="3" spans="1:6" x14ac:dyDescent="0.3">
      <c r="A3" s="5" t="s">
        <v>1</v>
      </c>
      <c r="B3" s="5" t="s">
        <v>6</v>
      </c>
      <c r="C3" s="5" t="s">
        <v>135</v>
      </c>
      <c r="D3" s="5" t="s">
        <v>46</v>
      </c>
      <c r="E3" s="5" t="s">
        <v>136</v>
      </c>
      <c r="F3" s="5" t="s">
        <v>137</v>
      </c>
    </row>
    <row r="4" spans="1:6" x14ac:dyDescent="0.3">
      <c r="A4" s="5" t="s">
        <v>138</v>
      </c>
      <c r="B4" s="5" t="s">
        <v>13</v>
      </c>
      <c r="C4" s="5" t="s">
        <v>3</v>
      </c>
      <c r="D4" s="5" t="s">
        <v>54</v>
      </c>
      <c r="E4" s="8">
        <v>950000</v>
      </c>
      <c r="F4" s="8">
        <v>420000</v>
      </c>
    </row>
    <row r="5" spans="1:6" x14ac:dyDescent="0.3">
      <c r="A5" s="5" t="s">
        <v>139</v>
      </c>
      <c r="B5" s="5" t="s">
        <v>10</v>
      </c>
      <c r="C5" s="5" t="s">
        <v>140</v>
      </c>
      <c r="D5" s="5" t="s">
        <v>141</v>
      </c>
      <c r="E5" s="8">
        <v>3500000</v>
      </c>
      <c r="F5" s="8">
        <v>540000</v>
      </c>
    </row>
    <row r="6" spans="1:6" x14ac:dyDescent="0.3">
      <c r="A6" s="5" t="s">
        <v>142</v>
      </c>
      <c r="B6" s="5" t="s">
        <v>13</v>
      </c>
      <c r="C6" s="5" t="s">
        <v>140</v>
      </c>
      <c r="D6" s="5" t="s">
        <v>50</v>
      </c>
      <c r="E6" s="8">
        <v>2100000</v>
      </c>
      <c r="F6" s="8">
        <v>423000</v>
      </c>
    </row>
    <row r="7" spans="1:6" x14ac:dyDescent="0.3">
      <c r="A7" s="5" t="s">
        <v>143</v>
      </c>
      <c r="B7" s="5" t="s">
        <v>10</v>
      </c>
      <c r="C7" s="5" t="s">
        <v>3</v>
      </c>
      <c r="D7" s="5" t="s">
        <v>54</v>
      </c>
      <c r="E7" s="8">
        <v>1250000</v>
      </c>
      <c r="F7" s="8">
        <v>145000</v>
      </c>
    </row>
    <row r="8" spans="1:6" x14ac:dyDescent="0.3">
      <c r="A8" s="5" t="s">
        <v>144</v>
      </c>
      <c r="B8" s="5" t="s">
        <v>10</v>
      </c>
      <c r="C8" s="5" t="s">
        <v>145</v>
      </c>
      <c r="D8" s="5" t="s">
        <v>54</v>
      </c>
      <c r="E8" s="8">
        <v>1350000</v>
      </c>
      <c r="F8" s="8">
        <v>323000</v>
      </c>
    </row>
    <row r="9" spans="1:6" x14ac:dyDescent="0.3">
      <c r="A9" s="5" t="s">
        <v>146</v>
      </c>
      <c r="B9" s="5" t="s">
        <v>13</v>
      </c>
      <c r="C9" s="5" t="s">
        <v>3</v>
      </c>
      <c r="D9" s="5" t="s">
        <v>54</v>
      </c>
      <c r="E9" s="8">
        <v>1300000</v>
      </c>
      <c r="F9" s="8">
        <v>530000</v>
      </c>
    </row>
    <row r="10" spans="1:6" x14ac:dyDescent="0.3">
      <c r="A10" s="5" t="s">
        <v>147</v>
      </c>
      <c r="B10" s="5" t="s">
        <v>10</v>
      </c>
      <c r="C10" s="5" t="s">
        <v>3</v>
      </c>
      <c r="D10" s="5" t="s">
        <v>54</v>
      </c>
      <c r="E10" s="8">
        <v>1400000</v>
      </c>
      <c r="F10" s="8">
        <v>789000</v>
      </c>
    </row>
    <row r="11" spans="1:6" x14ac:dyDescent="0.3">
      <c r="A11" s="5" t="s">
        <v>148</v>
      </c>
      <c r="B11" s="5" t="s">
        <v>10</v>
      </c>
      <c r="C11" s="5" t="s">
        <v>3</v>
      </c>
      <c r="D11" s="5" t="s">
        <v>59</v>
      </c>
      <c r="E11" s="8">
        <v>950000</v>
      </c>
      <c r="F11" s="8">
        <v>856000</v>
      </c>
    </row>
    <row r="12" spans="1:6" x14ac:dyDescent="0.3">
      <c r="A12" s="5" t="s">
        <v>149</v>
      </c>
      <c r="B12" s="5" t="s">
        <v>10</v>
      </c>
      <c r="C12" s="5" t="s">
        <v>140</v>
      </c>
      <c r="D12" s="5" t="s">
        <v>54</v>
      </c>
      <c r="E12" s="8">
        <v>1350000</v>
      </c>
      <c r="F12" s="8">
        <v>756000</v>
      </c>
    </row>
    <row r="13" spans="1:6" x14ac:dyDescent="0.3">
      <c r="A13" s="5" t="s">
        <v>150</v>
      </c>
      <c r="B13" s="5" t="s">
        <v>10</v>
      </c>
      <c r="C13" s="5" t="s">
        <v>140</v>
      </c>
      <c r="D13" s="5" t="s">
        <v>54</v>
      </c>
      <c r="E13" s="8">
        <v>1500000</v>
      </c>
      <c r="F13" s="8">
        <v>752000</v>
      </c>
    </row>
    <row r="14" spans="1:6" x14ac:dyDescent="0.3">
      <c r="A14" s="5" t="s">
        <v>151</v>
      </c>
      <c r="B14" s="5" t="s">
        <v>10</v>
      </c>
      <c r="C14" s="5" t="s">
        <v>140</v>
      </c>
      <c r="D14" s="5" t="s">
        <v>141</v>
      </c>
      <c r="E14" s="8">
        <v>3300000</v>
      </c>
      <c r="F14" s="8">
        <v>247000</v>
      </c>
    </row>
    <row r="15" spans="1:6" x14ac:dyDescent="0.3">
      <c r="A15" s="5" t="s">
        <v>152</v>
      </c>
      <c r="B15" s="5" t="s">
        <v>10</v>
      </c>
      <c r="C15" s="5" t="s">
        <v>3</v>
      </c>
      <c r="D15" s="5" t="s">
        <v>50</v>
      </c>
      <c r="E15" s="8">
        <v>1800000</v>
      </c>
      <c r="F15" s="8">
        <v>530000</v>
      </c>
    </row>
    <row r="16" spans="1:6" x14ac:dyDescent="0.3">
      <c r="A16" s="5" t="s">
        <v>153</v>
      </c>
      <c r="B16" s="5" t="s">
        <v>10</v>
      </c>
      <c r="C16" s="5" t="s">
        <v>3</v>
      </c>
      <c r="D16" s="5" t="s">
        <v>141</v>
      </c>
      <c r="E16" s="8">
        <v>2550000</v>
      </c>
      <c r="F16" s="8">
        <v>420000</v>
      </c>
    </row>
    <row r="17" spans="1:6" x14ac:dyDescent="0.3">
      <c r="A17" s="5" t="s">
        <v>154</v>
      </c>
      <c r="B17" s="5" t="s">
        <v>13</v>
      </c>
      <c r="C17" s="5" t="s">
        <v>145</v>
      </c>
      <c r="D17" s="5" t="s">
        <v>141</v>
      </c>
      <c r="E17" s="8">
        <v>2400000</v>
      </c>
      <c r="F17" s="8">
        <v>782000</v>
      </c>
    </row>
    <row r="18" spans="1:6" x14ac:dyDescent="0.3">
      <c r="A18" s="5" t="s">
        <v>155</v>
      </c>
      <c r="B18" s="5" t="s">
        <v>13</v>
      </c>
      <c r="C18" s="5" t="s">
        <v>140</v>
      </c>
      <c r="D18" s="5" t="s">
        <v>54</v>
      </c>
      <c r="E18" s="8">
        <v>1300000</v>
      </c>
      <c r="F18" s="8">
        <v>420000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L36"/>
  <sheetViews>
    <sheetView tabSelected="1" workbookViewId="0">
      <selection activeCell="G27" sqref="G27"/>
    </sheetView>
  </sheetViews>
  <sheetFormatPr defaultRowHeight="16.5" x14ac:dyDescent="0.3"/>
  <cols>
    <col min="1" max="1" width="18" bestFit="1" customWidth="1"/>
    <col min="2" max="2" width="11.875" bestFit="1" customWidth="1"/>
    <col min="3" max="5" width="9.625" bestFit="1" customWidth="1"/>
    <col min="6" max="6" width="13.125" bestFit="1" customWidth="1"/>
    <col min="7" max="7" width="11.125" bestFit="1" customWidth="1"/>
    <col min="8" max="8" width="18" bestFit="1" customWidth="1"/>
    <col min="9" max="9" width="15.875" bestFit="1" customWidth="1"/>
  </cols>
  <sheetData>
    <row r="1" spans="1:12" ht="20.25" x14ac:dyDescent="0.3">
      <c r="A1" s="18" t="s">
        <v>156</v>
      </c>
      <c r="B1" s="18"/>
      <c r="C1" s="18"/>
      <c r="D1" s="18"/>
      <c r="E1" s="18"/>
      <c r="F1" s="18"/>
      <c r="G1" s="18"/>
      <c r="H1" s="18"/>
      <c r="I1" s="18"/>
    </row>
    <row r="3" spans="1:12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12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8">
        <v>1600000</v>
      </c>
      <c r="G4" s="8">
        <v>480000</v>
      </c>
      <c r="H4" s="8">
        <v>208000</v>
      </c>
      <c r="I4" s="8">
        <v>2288000</v>
      </c>
    </row>
    <row r="5" spans="1:12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8">
        <v>1250000</v>
      </c>
      <c r="G5" s="8">
        <v>375000</v>
      </c>
      <c r="H5" s="8">
        <v>62500</v>
      </c>
      <c r="I5" s="8">
        <v>1687500</v>
      </c>
    </row>
    <row r="6" spans="1:12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8">
        <v>1000000</v>
      </c>
      <c r="G6" s="8">
        <v>200000</v>
      </c>
      <c r="H6" s="8">
        <v>20000</v>
      </c>
      <c r="I6" s="8">
        <v>1220000</v>
      </c>
    </row>
    <row r="7" spans="1:12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8">
        <v>1400000</v>
      </c>
      <c r="G7" s="8">
        <v>420000</v>
      </c>
      <c r="H7" s="8">
        <v>112000</v>
      </c>
      <c r="I7" s="8">
        <v>1932000</v>
      </c>
    </row>
    <row r="8" spans="1:12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8">
        <v>950000</v>
      </c>
      <c r="G8" s="8">
        <v>190000</v>
      </c>
      <c r="H8" s="8">
        <v>19000</v>
      </c>
      <c r="I8" s="8">
        <v>1159000</v>
      </c>
    </row>
    <row r="9" spans="1:12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8">
        <v>1000000</v>
      </c>
      <c r="G9" s="8">
        <v>200000</v>
      </c>
      <c r="H9" s="8">
        <v>20000</v>
      </c>
      <c r="I9" s="8">
        <v>1220000</v>
      </c>
    </row>
    <row r="10" spans="1:12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8">
        <v>1200000</v>
      </c>
      <c r="G10" s="8">
        <v>360000</v>
      </c>
      <c r="H10" s="8">
        <v>60000</v>
      </c>
      <c r="I10" s="8">
        <v>1620000</v>
      </c>
    </row>
    <row r="11" spans="1:12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8">
        <v>1250000</v>
      </c>
      <c r="G11" s="8">
        <v>375000</v>
      </c>
      <c r="H11" s="8">
        <v>62500</v>
      </c>
      <c r="I11" s="8">
        <v>1687500</v>
      </c>
    </row>
    <row r="12" spans="1:12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8">
        <v>1350000</v>
      </c>
      <c r="G12" s="8">
        <v>405000</v>
      </c>
      <c r="H12" s="8">
        <v>108000</v>
      </c>
      <c r="I12" s="8">
        <v>1863000</v>
      </c>
    </row>
    <row r="13" spans="1:12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3">
      <c r="A15" s="25" t="s">
        <v>64</v>
      </c>
      <c r="B15" t="s">
        <v>256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3">
      <c r="B17" s="25" t="s">
        <v>257</v>
      </c>
      <c r="J17" s="27"/>
      <c r="K17" s="27"/>
      <c r="L17" s="27"/>
    </row>
    <row r="18" spans="1:12" x14ac:dyDescent="0.3">
      <c r="A18" s="25" t="s">
        <v>255</v>
      </c>
      <c r="B18" t="s">
        <v>54</v>
      </c>
      <c r="C18" t="s">
        <v>50</v>
      </c>
      <c r="D18" t="s">
        <v>141</v>
      </c>
      <c r="J18" s="27"/>
      <c r="K18" s="27"/>
      <c r="L18" s="27"/>
    </row>
    <row r="19" spans="1:12" x14ac:dyDescent="0.3">
      <c r="A19" s="26" t="s">
        <v>262</v>
      </c>
      <c r="B19" s="29"/>
      <c r="C19" s="29"/>
      <c r="D19" s="29"/>
      <c r="J19" s="27"/>
      <c r="K19" s="27"/>
      <c r="L19" s="27"/>
    </row>
    <row r="20" spans="1:12" x14ac:dyDescent="0.3">
      <c r="A20" s="28" t="s">
        <v>259</v>
      </c>
      <c r="B20" s="29">
        <v>196666.66666666666</v>
      </c>
      <c r="C20" s="29"/>
      <c r="D20" s="29"/>
      <c r="J20" s="27"/>
      <c r="K20" s="27"/>
      <c r="L20" s="27"/>
    </row>
    <row r="21" spans="1:12" x14ac:dyDescent="0.3">
      <c r="A21" s="28" t="s">
        <v>261</v>
      </c>
      <c r="B21" s="29">
        <v>19666.666666666668</v>
      </c>
      <c r="C21" s="29"/>
      <c r="D21" s="29"/>
      <c r="J21" s="27"/>
      <c r="K21" s="27"/>
      <c r="L21" s="27"/>
    </row>
    <row r="22" spans="1:12" x14ac:dyDescent="0.3">
      <c r="A22" s="26" t="s">
        <v>263</v>
      </c>
      <c r="B22" s="29"/>
      <c r="C22" s="29"/>
      <c r="D22" s="29"/>
      <c r="J22" s="27"/>
      <c r="K22" s="27"/>
      <c r="L22" s="27"/>
    </row>
    <row r="23" spans="1:12" x14ac:dyDescent="0.3">
      <c r="A23" s="28" t="s">
        <v>259</v>
      </c>
      <c r="B23" s="29"/>
      <c r="C23" s="29">
        <v>360000</v>
      </c>
      <c r="D23" s="29"/>
      <c r="J23" s="27"/>
      <c r="K23" s="27"/>
      <c r="L23" s="27"/>
    </row>
    <row r="24" spans="1:12" x14ac:dyDescent="0.3">
      <c r="A24" s="28" t="s">
        <v>261</v>
      </c>
      <c r="B24" s="29"/>
      <c r="C24" s="29">
        <v>60000</v>
      </c>
      <c r="D24" s="29"/>
      <c r="J24" s="27"/>
      <c r="K24" s="27"/>
      <c r="L24" s="27"/>
    </row>
    <row r="25" spans="1:12" x14ac:dyDescent="0.3">
      <c r="A25" s="26" t="s">
        <v>264</v>
      </c>
      <c r="B25" s="29"/>
      <c r="C25" s="29"/>
      <c r="D25" s="29"/>
      <c r="J25" s="27"/>
      <c r="K25" s="27"/>
      <c r="L25" s="27"/>
    </row>
    <row r="26" spans="1:12" x14ac:dyDescent="0.3">
      <c r="A26" s="28" t="s">
        <v>259</v>
      </c>
      <c r="B26" s="29"/>
      <c r="C26" s="29">
        <v>375000</v>
      </c>
      <c r="D26" s="29">
        <v>412500</v>
      </c>
      <c r="J26" s="27"/>
      <c r="K26" s="27"/>
      <c r="L26" s="27"/>
    </row>
    <row r="27" spans="1:12" x14ac:dyDescent="0.3">
      <c r="A27" s="28" t="s">
        <v>261</v>
      </c>
      <c r="B27" s="29"/>
      <c r="C27" s="29">
        <v>62500</v>
      </c>
      <c r="D27" s="29">
        <v>110000</v>
      </c>
      <c r="J27" s="27"/>
      <c r="K27" s="27"/>
      <c r="L27" s="27"/>
    </row>
    <row r="28" spans="1:12" x14ac:dyDescent="0.3">
      <c r="A28" s="26" t="s">
        <v>265</v>
      </c>
      <c r="B28" s="29"/>
      <c r="C28" s="29"/>
      <c r="D28" s="29"/>
      <c r="J28" s="27"/>
      <c r="K28" s="27"/>
      <c r="L28" s="27"/>
    </row>
    <row r="29" spans="1:12" x14ac:dyDescent="0.3">
      <c r="A29" s="28" t="s">
        <v>259</v>
      </c>
      <c r="B29" s="29"/>
      <c r="C29" s="29"/>
      <c r="D29" s="29">
        <v>480000</v>
      </c>
      <c r="J29" s="27"/>
      <c r="K29" s="27"/>
      <c r="L29" s="27"/>
    </row>
    <row r="30" spans="1:12" x14ac:dyDescent="0.3">
      <c r="A30" s="28" t="s">
        <v>261</v>
      </c>
      <c r="B30" s="29"/>
      <c r="C30" s="29"/>
      <c r="D30" s="29">
        <v>208000</v>
      </c>
      <c r="F30" s="27"/>
      <c r="G30" s="27"/>
      <c r="H30" s="27"/>
      <c r="I30" s="27"/>
      <c r="J30" s="27"/>
      <c r="K30" s="27"/>
      <c r="L30" s="27"/>
    </row>
    <row r="31" spans="1:12" x14ac:dyDescent="0.3">
      <c r="A31" s="26" t="s">
        <v>258</v>
      </c>
      <c r="B31" s="29">
        <v>196666.66666666666</v>
      </c>
      <c r="C31" s="29">
        <v>370000</v>
      </c>
      <c r="D31" s="29">
        <v>435000</v>
      </c>
      <c r="F31" s="27"/>
      <c r="G31" s="27"/>
      <c r="H31" s="27"/>
      <c r="I31" s="27"/>
      <c r="J31" s="27"/>
      <c r="K31" s="27"/>
      <c r="L31" s="27"/>
    </row>
    <row r="32" spans="1:12" x14ac:dyDescent="0.3">
      <c r="A32" s="26" t="s">
        <v>260</v>
      </c>
      <c r="B32" s="29">
        <v>19666.666666666668</v>
      </c>
      <c r="C32" s="29">
        <v>61666.666666666664</v>
      </c>
      <c r="D32" s="29">
        <v>142666.66666666666</v>
      </c>
      <c r="F32" s="27"/>
      <c r="G32" s="27"/>
      <c r="H32" s="27"/>
      <c r="I32" s="27"/>
      <c r="J32" s="27"/>
      <c r="K32" s="27"/>
      <c r="L32" s="27"/>
    </row>
    <row r="33" spans="6:12" x14ac:dyDescent="0.3">
      <c r="F33" s="27"/>
      <c r="G33" s="27"/>
      <c r="H33" s="27"/>
      <c r="I33" s="27"/>
      <c r="J33" s="27"/>
      <c r="K33" s="27"/>
      <c r="L33" s="27"/>
    </row>
    <row r="34" spans="6:12" x14ac:dyDescent="0.3">
      <c r="F34" s="27"/>
      <c r="G34" s="27"/>
      <c r="H34" s="27"/>
      <c r="I34" s="27"/>
      <c r="J34" s="27"/>
      <c r="K34" s="27"/>
      <c r="L34" s="27"/>
    </row>
    <row r="35" spans="6:12" x14ac:dyDescent="0.3">
      <c r="F35" s="27"/>
      <c r="G35" s="27"/>
      <c r="H35" s="27"/>
      <c r="I35" s="27"/>
      <c r="J35" s="27"/>
      <c r="K35" s="27"/>
      <c r="L35" s="27"/>
    </row>
    <row r="36" spans="6:12" x14ac:dyDescent="0.3">
      <c r="F36" s="27"/>
      <c r="G36" s="27"/>
      <c r="H36" s="27"/>
      <c r="I36" s="27"/>
      <c r="J36" s="27"/>
      <c r="K36" s="27"/>
      <c r="L36" s="27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sqref="A1:H1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18" t="s">
        <v>181</v>
      </c>
      <c r="B1" s="18"/>
      <c r="C1" s="18"/>
      <c r="D1" s="18"/>
      <c r="E1" s="18"/>
      <c r="F1" s="18"/>
      <c r="G1" s="18"/>
      <c r="H1" s="18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8">
        <v>4000</v>
      </c>
      <c r="B4" s="8">
        <v>1000</v>
      </c>
      <c r="C4" s="8">
        <v>1000000</v>
      </c>
      <c r="D4" s="8">
        <v>500000</v>
      </c>
      <c r="E4" s="8">
        <v>500000</v>
      </c>
      <c r="F4" s="8">
        <f>A4*B4</f>
        <v>4000000</v>
      </c>
      <c r="G4" s="8">
        <f>F4-C4-D4-E4</f>
        <v>2000000</v>
      </c>
      <c r="H4" s="9">
        <f>G4/F4</f>
        <v>0.5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6.5" x14ac:dyDescent="0.3"/>
  <cols>
    <col min="2" max="2" width="9.625" bestFit="1" customWidth="1"/>
    <col min="3" max="5" width="9.125" bestFit="1" customWidth="1"/>
    <col min="6" max="6" width="13.125" customWidth="1"/>
  </cols>
  <sheetData>
    <row r="1" spans="1:7" ht="20.25" x14ac:dyDescent="0.3">
      <c r="A1" s="18" t="s">
        <v>190</v>
      </c>
      <c r="B1" s="18"/>
      <c r="C1" s="18"/>
      <c r="D1" s="18"/>
      <c r="E1" s="18"/>
      <c r="F1" s="18"/>
      <c r="G1" s="18"/>
    </row>
    <row r="3" spans="1:7" ht="33" x14ac:dyDescent="0.3">
      <c r="A3" s="5" t="s">
        <v>191</v>
      </c>
      <c r="B3" s="5" t="s">
        <v>193</v>
      </c>
      <c r="C3" s="10" t="s">
        <v>194</v>
      </c>
      <c r="D3" s="10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8">
        <v>70</v>
      </c>
      <c r="C4" s="8">
        <v>85</v>
      </c>
      <c r="D4" s="8">
        <v>100</v>
      </c>
      <c r="E4" s="8">
        <f>B4*1332</f>
        <v>93240</v>
      </c>
      <c r="F4" s="8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8">
        <v>75</v>
      </c>
      <c r="C5" s="8">
        <v>265</v>
      </c>
      <c r="D5" s="8">
        <v>175</v>
      </c>
      <c r="E5" s="8">
        <f t="shared" ref="E5:E11" si="0">B5*1332</f>
        <v>99900</v>
      </c>
      <c r="F5" s="8">
        <f t="shared" ref="F5:F11" si="1">(C5+D5)*E5</f>
        <v>43956000</v>
      </c>
      <c r="G5" s="5">
        <f t="shared" ref="G5:G11" si="2">_xlfn.RANK.EQ(F5,$F$4:$F$11)</f>
        <v>4</v>
      </c>
    </row>
    <row r="6" spans="1:7" x14ac:dyDescent="0.3">
      <c r="A6" s="5" t="s">
        <v>201</v>
      </c>
      <c r="B6" s="8">
        <v>90</v>
      </c>
      <c r="C6" s="8">
        <v>300</v>
      </c>
      <c r="D6" s="8">
        <v>240</v>
      </c>
      <c r="E6" s="8">
        <f t="shared" si="0"/>
        <v>119880</v>
      </c>
      <c r="F6" s="8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8">
        <v>45</v>
      </c>
      <c r="C7" s="8">
        <v>120</v>
      </c>
      <c r="D7" s="8">
        <v>315</v>
      </c>
      <c r="E7" s="8">
        <f t="shared" si="0"/>
        <v>59940</v>
      </c>
      <c r="F7" s="8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8">
        <v>50</v>
      </c>
      <c r="C8" s="8">
        <v>550</v>
      </c>
      <c r="D8" s="8">
        <v>550</v>
      </c>
      <c r="E8" s="8">
        <f t="shared" si="0"/>
        <v>66600</v>
      </c>
      <c r="F8" s="8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8">
        <v>100</v>
      </c>
      <c r="C9" s="8">
        <v>570</v>
      </c>
      <c r="D9" s="8">
        <v>30</v>
      </c>
      <c r="E9" s="8">
        <f t="shared" si="0"/>
        <v>133200</v>
      </c>
      <c r="F9" s="8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8">
        <v>35</v>
      </c>
      <c r="C10" s="8">
        <v>173</v>
      </c>
      <c r="D10" s="8">
        <v>254</v>
      </c>
      <c r="E10" s="8">
        <f t="shared" si="0"/>
        <v>46620</v>
      </c>
      <c r="F10" s="8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8">
        <v>40</v>
      </c>
      <c r="C11" s="8">
        <v>150</v>
      </c>
      <c r="D11" s="8">
        <v>180</v>
      </c>
      <c r="E11" s="8">
        <f t="shared" si="0"/>
        <v>53280</v>
      </c>
      <c r="F11" s="8">
        <f t="shared" si="1"/>
        <v>17582400</v>
      </c>
      <c r="G11" s="5">
        <f t="shared" si="2"/>
        <v>7</v>
      </c>
    </row>
    <row r="12" spans="1:7" x14ac:dyDescent="0.3">
      <c r="A12" s="24" t="s">
        <v>207</v>
      </c>
      <c r="B12" s="24"/>
      <c r="C12" s="8"/>
      <c r="D12" s="8"/>
      <c r="E12" s="8"/>
      <c r="F12" s="8"/>
      <c r="G12" s="11"/>
    </row>
  </sheetData>
  <mergeCells count="2">
    <mergeCell ref="A1:G1"/>
    <mergeCell ref="A12:B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김정우</cp:lastModifiedBy>
  <dcterms:created xsi:type="dcterms:W3CDTF">2023-04-27T08:01:32Z</dcterms:created>
  <dcterms:modified xsi:type="dcterms:W3CDTF">2026-01-14T09:25:33Z</dcterms:modified>
</cp:coreProperties>
</file>