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우현\OneDrive\바탕 화면\부경대학교\컴활\기본모고 풀어본거\"/>
    </mc:Choice>
  </mc:AlternateContent>
  <xr:revisionPtr revIDLastSave="0" documentId="13_ncr:1_{9D8EF273-5520-4970-ADBE-0EA2672DE82D}" xr6:coauthVersionLast="47" xr6:coauthVersionMax="47" xr10:uidLastSave="{00000000-0000-0000-0000-000000000000}"/>
  <bookViews>
    <workbookView xWindow="-120" yWindow="-120" windowWidth="29040" windowHeight="15720" tabRatio="723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'기본작업-4'!$A$17:$C$19</definedName>
    <definedName name="_xlnm.Extract" localSheetId="3">'기본작업-4'!$A$22:$H$22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4" l="1"/>
  <c r="H24" i="4"/>
  <c r="C17" i="4"/>
  <c r="C18" i="4"/>
  <c r="C19" i="4"/>
  <c r="C20" i="4"/>
  <c r="C21" i="4"/>
  <c r="C22" i="4"/>
  <c r="C23" i="4"/>
  <c r="C16" i="4"/>
  <c r="H12" i="4"/>
  <c r="D12" i="7"/>
  <c r="E12" i="7"/>
  <c r="F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<sst xmlns="http://schemas.openxmlformats.org/spreadsheetml/2006/main" count="459" uniqueCount="308">
  <si>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</si>
  <si>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</si>
  <si>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</si>
  <si>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</si>
  <si>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</si>
  <si>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</si>
  <si>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</si>
  <si>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</si>
  <si>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</si>
  <si>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</si>
  <si>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</si>
  <si>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</si>
  <si>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</si>
  <si>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</si>
  <si>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</si>
  <si>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</si>
  <si>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</si>
  <si>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</si>
  <si>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</si>
  <si>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</si>
  <si>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</si>
  <si>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</si>
  <si>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</si>
  <si>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</si>
  <si>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</si>
  <si>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</si>
  <si>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</si>
  <si>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</si>
  <si>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</si>
  <si>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</si>
  <si>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</si>
  <si>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</si>
  <si>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</si>
  <si>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</si>
  <si>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</si>
  <si>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</si>
  <si>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</si>
  <si>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</si>
  <si>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</si>
  <si>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</si>
  <si>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</si>
  <si>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</si>
  <si>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</si>
  <si>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</si>
  <si>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</si>
  <si>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</si>
  <si>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</si>
  <si>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</si>
  <si>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</si>
  <si>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</si>
  <si>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</si>
  <si>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</si>
  <si>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</si>
  <si>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</si>
  <si>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</si>
  <si>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</si>
  <si>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</si>
  <si>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</si>
  <si>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</si>
  <si>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</si>
  <si>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</si>
  <si>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</si>
  <si>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</si>
  <si>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</si>
  <si>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</si>
  <si>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</si>
  <si>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</si>
  <si>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</si>
  <si>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</si>
  <si>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</si>
  <si>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</si>
  <si>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</si>
  <si>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</si>
  <si>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</si>
  <si>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</si>
  <si>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</si>
  <si>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</si>
  <si>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</si>
  <si>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</si>
  <si>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</si>
  <si>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</si>
  <si>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</si>
  <si>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</si>
  <si>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</si>
  <si>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</si>
  <si>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</si>
  <si>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</si>
  <si>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</si>
  <si>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</si>
  <si>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</si>
  <si>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</si>
  <si>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</si>
  <si>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</si>
  <si>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</si>
  <si>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</si>
  <si>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</si>
  <si>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</si>
  <si>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</si>
  <si>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</si>
  <si>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</si>
  <si>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</si>
  <si>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</si>
  <si>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</si>
  <si>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</si>
  <si>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</si>
  <si>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</si>
  <si>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</si>
  <si>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</si>
  <si>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</si>
  <si>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</si>
  <si>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</si>
  <si>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</si>
  <si>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</si>
  <si>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</si>
  <si>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</si>
  <si>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</si>
  <si>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</si>
  <si>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</si>
  <si>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</si>
  <si>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</si>
  <si>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</si>
  <si>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</si>
  <si>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</si>
  <si>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</si>
  <si>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</si>
  <si>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</si>
  <si>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</si>
  <si>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</si>
  <si>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</si>
  <si>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</si>
  <si>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</si>
  <si>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</si>
  <si>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</si>
  <si>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</si>
  <si>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</si>
  <si>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</si>
  <si>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</si>
  <si>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</si>
  <si>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</si>
  <si>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</si>
  <si>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</si>
  <si>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</si>
  <si>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</si>
  <si>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</si>
  <si>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</si>
  <si>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</si>
  <si>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</si>
  <si>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</si>
  <si>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</si>
  <si>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</si>
  <si>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</si>
  <si>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</si>
  <si>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</si>
  <si>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</si>
  <si>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</si>
  <si>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</si>
  <si>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</si>
  <si>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</si>
  <si>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</si>
  <si>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</si>
  <si>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</si>
  <si>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</si>
  <si>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</si>
  <si>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</si>
  <si>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</si>
  <si>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</si>
  <si>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</si>
  <si>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</si>
  <si>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</si>
  <si>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</si>
  <si>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</si>
  <si>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</si>
  <si>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</si>
  <si>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</si>
  <si>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</si>
  <si>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</si>
  <si>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</si>
  <si>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</si>
  <si>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</si>
  <si>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</si>
  <si>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</si>
  <si>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</si>
  <si>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</si>
  <si>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</si>
  <si>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</si>
  <si>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</si>
  <si>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</si>
  <si>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</si>
  <si>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</si>
  <si>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</si>
  <si>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</si>
  <si>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</si>
  <si>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</si>
  <si>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</si>
  <si>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</si>
  <si>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</si>
  <si>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</si>
  <si>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</si>
  <si>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</si>
  <si>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</si>
  <si>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</si>
  <si>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</si>
  <si>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</si>
  <si>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</si>
  <si>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</si>
  <si>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</si>
  <si>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</si>
  <si>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</si>
  <si>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</si>
  <si>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</si>
  <si>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</si>
  <si>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</si>
  <si>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</si>
  <si>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</si>
  <si>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</si>
  <si>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</si>
  <si>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</si>
  <si>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</si>
  <si>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</si>
  <si>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</si>
  <si>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</si>
  <si>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</si>
  <si>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</si>
  <si>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</si>
  <si>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</si>
  <si>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</si>
  <si>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</si>
  <si>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</si>
  <si>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</si>
  <si>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</si>
  <si>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</si>
  <si>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</si>
  <si>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</si>
  <si>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</si>
  <si>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</si>
  <si>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</si>
  <si>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</si>
  <si>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</si>
  <si>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</si>
  <si>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</si>
  <si>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</si>
  <si>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</si>
  <si>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</si>
  <si>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</si>
  <si>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</si>
  <si>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</si>
  <si>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</si>
  <si>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</si>
  <si>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</si>
  <si>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</si>
  <si>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</si>
  <si>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</si>
  <si>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</si>
  <si>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</si>
  <si>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</si>
  <si>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</si>
  <si>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</si>
  <si>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</si>
  <si>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</si>
  <si>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평균 : 상여급</t>
  </si>
  <si>
    <t>평균 : 수당</t>
  </si>
  <si>
    <t>1-4</t>
  </si>
  <si>
    <t>5-8</t>
  </si>
  <si>
    <t>9-12</t>
  </si>
  <si>
    <t>13-16</t>
  </si>
  <si>
    <t>사원번호</t>
    <phoneticPr fontId="1" type="noConversion"/>
  </si>
  <si>
    <t>이름</t>
    <phoneticPr fontId="1" type="noConversion"/>
  </si>
  <si>
    <t>부서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</si>
  <si>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</si>
  <si>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</si>
  <si>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</si>
  <si>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</si>
  <si>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BA-20004</t>
    <phoneticPr fontId="1" type="noConversion"/>
  </si>
  <si>
    <t>SH-10036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</si>
  <si>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</si>
  <si>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</si>
  <si>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</si>
  <si>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</si>
  <si>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</si>
  <si>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</si>
  <si>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</si>
  <si>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</si>
  <si>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</si>
  <si>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</si>
  <si>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</si>
  <si>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</si>
  <si>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</si>
  <si>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</si>
  <si>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</si>
  <si>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</si>
  <si>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</si>
  <si>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</si>
  <si>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</si>
  <si>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</si>
  <si>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</si>
  <si>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</si>
  <si>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</si>
  <si>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</si>
  <si>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</si>
  <si>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</si>
  <si>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</si>
  <si>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</si>
  <si>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</si>
  <si>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</si>
  <si>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</si>
  <si>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</si>
  <si>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생물학과</t>
    <phoneticPr fontId="1" type="noConversion"/>
  </si>
  <si>
    <t>물리학과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</si>
</sst>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yyyy&quot;年&quot;mm&quot;月&quot;dd&quot;日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3" borderId="7" xfId="0" applyFont="1" applyFill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0-40CA-840F-4E565B069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0-40CA-840F-4E565B06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965968"/>
        <c:axId val="2093952048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20939520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93965968"/>
        <c:crosses val="max"/>
        <c:crossBetween val="between"/>
      </c:valAx>
      <c:catAx>
        <c:axId val="209396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39520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676275</xdr:colOff>
          <xdr:row>13</xdr:row>
          <xdr:rowOff>0</xdr:rowOff>
        </xdr:from>
        <xdr:to>
          <xdr:col>2</xdr:col>
          <xdr:colOff>666750</xdr:colOff>
          <xdr:row>15</xdr:row>
          <xdr:rowOff>9525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66675</xdr:colOff>
      <xdr:row>13</xdr:row>
      <xdr:rowOff>19050</xdr:rowOff>
    </xdr:from>
    <xdr:to>
      <xdr:col>5</xdr:col>
      <xdr:colOff>952500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265CAF3-38FF-22D7-E223-5E3B057C9CEA}"/>
            </a:ext>
          </a:extLst>
        </xdr:cNvPr>
        <xdr:cNvSpPr/>
      </xdr:nvSpPr>
      <xdr:spPr>
        <a:xfrm>
          <a:off x="2876550" y="3000375"/>
          <a:ext cx="158115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우현" refreshedDate="45538.811145023152" createdVersion="8" refreshedVersion="8" minRefreshableVersion="3" recordCount="9" xr:uid="{45D0209F-2839-49D4-85D9-D1DEE489B03A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8EDAA6-C9C9-45F9-9B6D-555DEF46D2A4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outline="1" outlineData="1" multipleFieldFilters="0">
  <location ref="A17:E30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2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3"/>
  </colFields>
  <colItems count="4">
    <i>
      <x/>
    </i>
    <i>
      <x v="1"/>
    </i>
    <i>
      <x v="2"/>
    </i>
    <i t="grand">
      <x/>
    </i>
  </colItems>
  <pageFields count="1">
    <pageField fld="1" hier="-1"/>
  </pageFields>
  <dataFields count="2">
    <dataField name="평균 : 상여급" fld="6" subtotal="average" baseField="4" baseItem="1" numFmtId="176"/>
    <dataField name="평균 : 수당" fld="7" subtotal="average" baseField="4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69570F-BBA5-4433-A0A0-C48CC77C5995}" name="표1" displayName="표1" ref="A3:F26" totalsRowShown="0" headerRowDxfId="0" headerRowBorderDxfId="7" tableBorderDxfId="8">
  <autoFilter ref="A3:F26" xr:uid="{0B69570F-BBA5-4433-A0A0-C48CC77C5995}"/>
  <tableColumns count="6">
    <tableColumn id="1" xr3:uid="{58E2473A-0E22-4E42-BFAD-D55A84226797}" name="이름" dataDxfId="6"/>
    <tableColumn id="2" xr3:uid="{7F17928B-8032-43EA-A840-D2CD0A410325}" name="성별" dataDxfId="5"/>
    <tableColumn id="3" xr3:uid="{49E81092-C20B-4C5E-B2E4-FC5864086FC6}" name="소속부서" dataDxfId="4"/>
    <tableColumn id="4" xr3:uid="{3EDD3D9E-80DC-4C79-92D8-A783C95B824F}" name="직위" dataDxfId="3"/>
    <tableColumn id="5" xr3:uid="{C458166F-1A62-4536-8214-644AF821A2C8}" name="월급" dataDxfId="2" dataCellStyle="쉼표 [0]"/>
    <tableColumn id="6" xr3:uid="{80C501EB-4CEA-445A-83F5-73B958012763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C23" sqref="C23"/>
    </sheetView>
  </sheetViews>
  <sheetFormatPr defaultRowHeight="16.5" x14ac:dyDescent="0.3"/>
  <cols>
    <col min="1" max="1" width="3.625" customWidth="1"/>
    <col min="2" max="2" width="9.25" bestFit="1" customWidth="1"/>
    <col min="6" max="6" width="11.87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 t="s">
        <v>265</v>
      </c>
      <c r="C4" s="1" t="s">
        <v>266</v>
      </c>
      <c r="D4" s="1" t="s">
        <v>267</v>
      </c>
      <c r="E4" s="1" t="s">
        <v>285</v>
      </c>
      <c r="F4" s="1" t="s">
        <v>268</v>
      </c>
      <c r="G4" s="1" t="s">
        <v>269</v>
      </c>
    </row>
    <row r="5" spans="2:7" x14ac:dyDescent="0.3">
      <c r="B5" s="1" t="s">
        <v>270</v>
      </c>
      <c r="C5" s="1" t="s">
        <v>275</v>
      </c>
      <c r="D5" s="1" t="s">
        <v>280</v>
      </c>
      <c r="E5" s="1">
        <v>7</v>
      </c>
      <c r="F5" s="2">
        <v>3550000</v>
      </c>
      <c r="G5" s="1" t="s">
        <v>286</v>
      </c>
    </row>
    <row r="6" spans="2:7" x14ac:dyDescent="0.3">
      <c r="B6" s="1" t="s">
        <v>271</v>
      </c>
      <c r="C6" s="1" t="s">
        <v>276</v>
      </c>
      <c r="D6" s="1" t="s">
        <v>281</v>
      </c>
      <c r="E6" s="1">
        <v>5</v>
      </c>
      <c r="F6" s="2">
        <v>3050000</v>
      </c>
      <c r="G6" s="1" t="s">
        <v>287</v>
      </c>
    </row>
    <row r="7" spans="2:7" x14ac:dyDescent="0.3">
      <c r="B7" s="1" t="s">
        <v>273</v>
      </c>
      <c r="C7" s="1" t="s">
        <v>277</v>
      </c>
      <c r="D7" s="1" t="s">
        <v>282</v>
      </c>
      <c r="E7" s="1">
        <v>6</v>
      </c>
      <c r="F7" s="2">
        <v>3300000</v>
      </c>
      <c r="G7" s="1" t="s">
        <v>288</v>
      </c>
    </row>
    <row r="8" spans="2:7" x14ac:dyDescent="0.3">
      <c r="B8" s="1" t="s">
        <v>272</v>
      </c>
      <c r="C8" s="1" t="s">
        <v>278</v>
      </c>
      <c r="D8" s="1" t="s">
        <v>283</v>
      </c>
      <c r="E8" s="1">
        <v>4</v>
      </c>
      <c r="F8" s="2">
        <v>2650000</v>
      </c>
      <c r="G8" s="1" t="s">
        <v>289</v>
      </c>
    </row>
    <row r="9" spans="2:7" x14ac:dyDescent="0.3">
      <c r="B9" s="1" t="s">
        <v>274</v>
      </c>
      <c r="C9" s="1" t="s">
        <v>279</v>
      </c>
      <c r="D9" s="1" t="s">
        <v>284</v>
      </c>
      <c r="E9" s="1">
        <v>5</v>
      </c>
      <c r="F9" s="2">
        <v>2700000</v>
      </c>
      <c r="G9" s="1" t="s">
        <v>290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abSelected="1" workbookViewId="0">
      <selection activeCell="L24" sqref="L24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17" t="s">
        <v>208</v>
      </c>
      <c r="B1" s="17"/>
      <c r="C1" s="17"/>
      <c r="D1" s="17"/>
      <c r="E1" s="17"/>
      <c r="F1" s="17"/>
      <c r="G1" s="17"/>
    </row>
    <row r="2" spans="1:7" x14ac:dyDescent="0.3">
      <c r="G2" s="11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3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3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3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3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3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3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I6" sqref="I6"/>
    </sheetView>
  </sheetViews>
  <sheetFormatPr defaultRowHeight="16.5" x14ac:dyDescent="0.3"/>
  <cols>
    <col min="1" max="1" width="2.625" customWidth="1"/>
    <col min="2" max="2" width="14.625" customWidth="1"/>
    <col min="4" max="4" width="9.125" bestFit="1" customWidth="1"/>
    <col min="5" max="5" width="9.375" bestFit="1" customWidth="1"/>
    <col min="7" max="7" width="8.875" bestFit="1" customWidth="1"/>
  </cols>
  <sheetData>
    <row r="2" spans="2:7" ht="24" customHeight="1" x14ac:dyDescent="0.3">
      <c r="B2" s="35" t="s">
        <v>75</v>
      </c>
      <c r="C2" s="34"/>
      <c r="D2" s="34"/>
      <c r="E2" s="34"/>
      <c r="F2" s="34"/>
      <c r="G2" s="34"/>
    </row>
    <row r="4" spans="2:7" x14ac:dyDescent="0.3">
      <c r="B4" s="36" t="s">
        <v>247</v>
      </c>
      <c r="C4" s="36" t="s">
        <v>76</v>
      </c>
      <c r="D4" s="36" t="s">
        <v>77</v>
      </c>
      <c r="E4" s="36" t="s">
        <v>78</v>
      </c>
      <c r="F4" s="36" t="s">
        <v>79</v>
      </c>
      <c r="G4" s="36" t="s">
        <v>2</v>
      </c>
    </row>
    <row r="5" spans="2:7" x14ac:dyDescent="0.3">
      <c r="B5" s="37">
        <v>45200</v>
      </c>
      <c r="C5" s="38" t="s">
        <v>93</v>
      </c>
      <c r="D5" s="39">
        <v>1000</v>
      </c>
      <c r="E5" s="39">
        <v>9000</v>
      </c>
      <c r="F5" s="38" t="s">
        <v>80</v>
      </c>
      <c r="G5" s="38" t="s">
        <v>81</v>
      </c>
    </row>
    <row r="6" spans="2:7" x14ac:dyDescent="0.3">
      <c r="B6" s="37">
        <v>45200</v>
      </c>
      <c r="C6" s="38" t="s">
        <v>82</v>
      </c>
      <c r="D6" s="39">
        <v>1200</v>
      </c>
      <c r="E6" s="39">
        <v>4200</v>
      </c>
      <c r="F6" s="38" t="s">
        <v>83</v>
      </c>
      <c r="G6" s="38" t="s">
        <v>84</v>
      </c>
    </row>
    <row r="7" spans="2:7" x14ac:dyDescent="0.3">
      <c r="B7" s="37">
        <v>45200</v>
      </c>
      <c r="C7" s="38" t="s">
        <v>245</v>
      </c>
      <c r="D7" s="39">
        <v>55000</v>
      </c>
      <c r="E7" s="39">
        <v>105800</v>
      </c>
      <c r="F7" s="38" t="s">
        <v>85</v>
      </c>
      <c r="G7" s="38" t="s">
        <v>86</v>
      </c>
    </row>
    <row r="8" spans="2:7" x14ac:dyDescent="0.3">
      <c r="B8" s="37">
        <v>45204</v>
      </c>
      <c r="C8" s="38" t="s">
        <v>92</v>
      </c>
      <c r="D8" s="39">
        <v>0</v>
      </c>
      <c r="E8" s="39">
        <v>6600</v>
      </c>
      <c r="F8" s="38" t="s">
        <v>87</v>
      </c>
      <c r="G8" s="38" t="s">
        <v>88</v>
      </c>
    </row>
    <row r="9" spans="2:7" x14ac:dyDescent="0.3">
      <c r="B9" s="37">
        <v>45205</v>
      </c>
      <c r="C9" s="38" t="s">
        <v>92</v>
      </c>
      <c r="D9" s="39">
        <v>3000</v>
      </c>
      <c r="E9" s="39">
        <v>3000</v>
      </c>
      <c r="F9" s="38" t="s">
        <v>87</v>
      </c>
      <c r="G9" s="38" t="s">
        <v>88</v>
      </c>
    </row>
    <row r="10" spans="2:7" x14ac:dyDescent="0.3">
      <c r="B10" s="37">
        <v>45205</v>
      </c>
      <c r="C10" s="38" t="s">
        <v>246</v>
      </c>
      <c r="D10" s="39">
        <v>2000</v>
      </c>
      <c r="E10" s="39">
        <v>128500</v>
      </c>
      <c r="F10" s="38" t="s">
        <v>85</v>
      </c>
      <c r="G10" s="38" t="s">
        <v>86</v>
      </c>
    </row>
    <row r="11" spans="2:7" x14ac:dyDescent="0.3">
      <c r="B11" s="37">
        <v>45206</v>
      </c>
      <c r="C11" s="38" t="s">
        <v>89</v>
      </c>
      <c r="D11" s="39">
        <v>15000</v>
      </c>
      <c r="E11" s="39">
        <v>29400</v>
      </c>
      <c r="F11" s="38" t="s">
        <v>90</v>
      </c>
      <c r="G11" s="38" t="s">
        <v>91</v>
      </c>
    </row>
    <row r="12" spans="2:7" x14ac:dyDescent="0.3">
      <c r="B12" s="37">
        <v>45207</v>
      </c>
      <c r="C12" s="38" t="s">
        <v>245</v>
      </c>
      <c r="D12" s="39">
        <v>50000</v>
      </c>
      <c r="E12" s="39">
        <v>116380</v>
      </c>
      <c r="F12" s="38" t="s">
        <v>85</v>
      </c>
      <c r="G12" s="38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6.5" x14ac:dyDescent="0.3"/>
  <cols>
    <col min="1" max="1" width="3.625" customWidth="1"/>
    <col min="5" max="5" width="10.625" customWidth="1"/>
  </cols>
  <sheetData>
    <row r="1" spans="2:5" x14ac:dyDescent="0.3">
      <c r="B1" t="s">
        <v>244</v>
      </c>
    </row>
    <row r="3" spans="2:5" x14ac:dyDescent="0.3">
      <c r="B3" t="s">
        <v>291</v>
      </c>
      <c r="C3" t="s">
        <v>292</v>
      </c>
      <c r="D3" t="s">
        <v>293</v>
      </c>
      <c r="E3" t="s">
        <v>294</v>
      </c>
    </row>
    <row r="4" spans="2:5" x14ac:dyDescent="0.3">
      <c r="B4" t="s">
        <v>295</v>
      </c>
      <c r="C4">
        <v>95</v>
      </c>
      <c r="D4">
        <v>0</v>
      </c>
      <c r="E4">
        <v>0</v>
      </c>
    </row>
    <row r="5" spans="2:5" x14ac:dyDescent="0.3">
      <c r="B5" t="s">
        <v>296</v>
      </c>
      <c r="C5">
        <v>90</v>
      </c>
      <c r="D5">
        <v>1</v>
      </c>
      <c r="E5">
        <v>1</v>
      </c>
    </row>
    <row r="6" spans="2:5" x14ac:dyDescent="0.3">
      <c r="B6" t="s">
        <v>297</v>
      </c>
      <c r="C6">
        <v>85</v>
      </c>
      <c r="D6">
        <v>2</v>
      </c>
      <c r="E6">
        <v>3</v>
      </c>
    </row>
    <row r="7" spans="2:5" x14ac:dyDescent="0.3">
      <c r="B7" t="s">
        <v>298</v>
      </c>
      <c r="C7">
        <v>80</v>
      </c>
      <c r="D7">
        <v>1</v>
      </c>
      <c r="E7">
        <v>4</v>
      </c>
    </row>
    <row r="8" spans="2:5" x14ac:dyDescent="0.3">
      <c r="B8" t="s">
        <v>299</v>
      </c>
      <c r="C8">
        <v>75</v>
      </c>
      <c r="D8">
        <v>4</v>
      </c>
      <c r="E8">
        <v>8</v>
      </c>
    </row>
    <row r="9" spans="2:5" x14ac:dyDescent="0.3">
      <c r="B9" t="s">
        <v>300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workbookViewId="0">
      <selection activeCell="M14" sqref="M14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3">
      <c r="A17" s="40" t="s">
        <v>301</v>
      </c>
      <c r="B17" s="40" t="s">
        <v>301</v>
      </c>
      <c r="C17" s="40" t="s">
        <v>304</v>
      </c>
    </row>
    <row r="18" spans="1:8" x14ac:dyDescent="0.3">
      <c r="A18" s="40" t="s">
        <v>302</v>
      </c>
      <c r="C18" s="40" t="s">
        <v>305</v>
      </c>
    </row>
    <row r="19" spans="1:8" x14ac:dyDescent="0.3">
      <c r="B19" t="s">
        <v>303</v>
      </c>
      <c r="C19" s="40" t="s">
        <v>305</v>
      </c>
    </row>
    <row r="22" spans="1:8" x14ac:dyDescent="0.3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3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3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3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>
      <selection activeCell="A12" sqref="A12"/>
    </sheetView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3">
      <c r="A11" s="5" t="s">
        <v>306</v>
      </c>
      <c r="B11" s="5" t="s">
        <v>307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3">
      <c r="A12" s="5">
        <f>AVERAGE(DMAX($A$2:$D$9,4,A11:A12),DMAX($A$2:$D$9,4,B11:B12))</f>
        <v>47.65</v>
      </c>
      <c r="B12" s="5"/>
      <c r="C12" s="18"/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5" t="s">
        <v>34</v>
      </c>
      <c r="C16" s="5" t="str">
        <f>UPPER(TRIM(B16))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5" t="s">
        <v>35</v>
      </c>
      <c r="C17" s="5" t="str">
        <f t="shared" ref="C17:C23" si="0">UPPER(TRIM(B17))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/>
    </row>
    <row r="28" spans="1:8" x14ac:dyDescent="0.3">
      <c r="A28" s="5" t="s">
        <v>69</v>
      </c>
      <c r="B28" s="5">
        <v>1.68</v>
      </c>
      <c r="C28" s="5">
        <v>78</v>
      </c>
      <c r="D28" s="5"/>
    </row>
    <row r="29" spans="1:8" x14ac:dyDescent="0.3">
      <c r="A29" s="5" t="s">
        <v>70</v>
      </c>
      <c r="B29" s="5">
        <v>1.61</v>
      </c>
      <c r="C29" s="5">
        <v>50</v>
      </c>
      <c r="D29" s="5"/>
    </row>
    <row r="30" spans="1:8" x14ac:dyDescent="0.3">
      <c r="A30" s="5" t="s">
        <v>71</v>
      </c>
      <c r="B30" s="5">
        <v>1.73</v>
      </c>
      <c r="C30" s="5">
        <v>70</v>
      </c>
      <c r="D30" s="5"/>
    </row>
    <row r="31" spans="1:8" x14ac:dyDescent="0.3">
      <c r="A31" s="5" t="s">
        <v>33</v>
      </c>
      <c r="B31" s="5">
        <v>1.64</v>
      </c>
      <c r="C31" s="5">
        <v>71</v>
      </c>
      <c r="D31" s="5"/>
    </row>
    <row r="32" spans="1:8" x14ac:dyDescent="0.3">
      <c r="A32" s="5" t="s">
        <v>72</v>
      </c>
      <c r="B32" s="5">
        <v>1.58</v>
      </c>
      <c r="C32" s="5">
        <v>51</v>
      </c>
      <c r="D32" s="5"/>
    </row>
    <row r="33" spans="1:4" x14ac:dyDescent="0.3">
      <c r="A33" s="5" t="s">
        <v>73</v>
      </c>
      <c r="B33" s="5">
        <v>1.71</v>
      </c>
      <c r="C33" s="5">
        <v>65</v>
      </c>
      <c r="D33" s="5"/>
    </row>
    <row r="34" spans="1:4" x14ac:dyDescent="0.3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K18" sqref="K18"/>
    </sheetView>
  </sheetViews>
  <sheetFormatPr defaultRowHeight="16.5" outlineLevelRow="3" x14ac:dyDescent="0.3"/>
  <cols>
    <col min="3" max="3" width="10.25" customWidth="1"/>
    <col min="5" max="5" width="11.625" customWidth="1"/>
    <col min="6" max="6" width="9.375" bestFit="1" customWidth="1"/>
  </cols>
  <sheetData>
    <row r="1" spans="1:6" ht="20.25" x14ac:dyDescent="0.3">
      <c r="A1" s="17" t="s">
        <v>134</v>
      </c>
      <c r="B1" s="17"/>
      <c r="C1" s="17"/>
      <c r="D1" s="17"/>
      <c r="E1" s="17"/>
      <c r="F1" s="17"/>
    </row>
    <row r="3" spans="1:6" x14ac:dyDescent="0.3">
      <c r="A3" s="28" t="s">
        <v>1</v>
      </c>
      <c r="B3" s="28" t="s">
        <v>6</v>
      </c>
      <c r="C3" s="28" t="s">
        <v>135</v>
      </c>
      <c r="D3" s="28" t="s">
        <v>46</v>
      </c>
      <c r="E3" s="28" t="s">
        <v>136</v>
      </c>
      <c r="F3" s="28" t="s">
        <v>137</v>
      </c>
    </row>
    <row r="4" spans="1:6" outlineLevel="3" x14ac:dyDescent="0.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3">
      <c r="A11" s="5"/>
      <c r="B11" s="5"/>
      <c r="C11" s="24" t="s">
        <v>252</v>
      </c>
      <c r="D11" s="5"/>
      <c r="E11" s="7"/>
      <c r="F11" s="7">
        <f>SUBTOTAL(1,F4:F10)</f>
        <v>527142.85714285716</v>
      </c>
    </row>
    <row r="12" spans="1:6" outlineLevel="1" x14ac:dyDescent="0.3">
      <c r="A12" s="5"/>
      <c r="B12" s="5"/>
      <c r="C12" s="24" t="s">
        <v>248</v>
      </c>
      <c r="D12" s="5"/>
      <c r="E12" s="7">
        <f>SUBTOTAL(9,E4:E10)</f>
        <v>10200000</v>
      </c>
      <c r="F12" s="7"/>
    </row>
    <row r="13" spans="1:6" outlineLevel="3" x14ac:dyDescent="0.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3">
      <c r="A15" s="5"/>
      <c r="B15" s="5"/>
      <c r="C15" s="24" t="s">
        <v>253</v>
      </c>
      <c r="D15" s="5"/>
      <c r="E15" s="7"/>
      <c r="F15" s="7">
        <f>SUBTOTAL(1,F13:F14)</f>
        <v>552500</v>
      </c>
    </row>
    <row r="16" spans="1:6" outlineLevel="1" x14ac:dyDescent="0.3">
      <c r="A16" s="5"/>
      <c r="B16" s="5"/>
      <c r="C16" s="24" t="s">
        <v>249</v>
      </c>
      <c r="D16" s="5"/>
      <c r="E16" s="7">
        <f>SUBTOTAL(9,E13:E14)</f>
        <v>3750000</v>
      </c>
      <c r="F16" s="7"/>
    </row>
    <row r="17" spans="1:6" outlineLevel="3" x14ac:dyDescent="0.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3">
      <c r="A23" s="25"/>
      <c r="B23" s="25"/>
      <c r="C23" s="27" t="s">
        <v>254</v>
      </c>
      <c r="D23" s="25"/>
      <c r="E23" s="26"/>
      <c r="F23" s="26">
        <f>SUBTOTAL(1,F17:F22)</f>
        <v>523000</v>
      </c>
    </row>
    <row r="24" spans="1:6" outlineLevel="1" x14ac:dyDescent="0.3">
      <c r="A24" s="25"/>
      <c r="B24" s="25"/>
      <c r="C24" s="27" t="s">
        <v>250</v>
      </c>
      <c r="D24" s="25"/>
      <c r="E24" s="26">
        <f>SUBTOTAL(9,E17:E22)</f>
        <v>13050000</v>
      </c>
      <c r="F24" s="26"/>
    </row>
    <row r="25" spans="1:6" x14ac:dyDescent="0.3">
      <c r="A25" s="25"/>
      <c r="B25" s="25"/>
      <c r="C25" s="27" t="s">
        <v>255</v>
      </c>
      <c r="D25" s="25"/>
      <c r="E25" s="26"/>
      <c r="F25" s="26">
        <f>SUBTOTAL(1,F4:F22)</f>
        <v>528866.66666666663</v>
      </c>
    </row>
    <row r="26" spans="1:6" x14ac:dyDescent="0.3">
      <c r="A26" s="25"/>
      <c r="B26" s="25"/>
      <c r="C26" s="27" t="s">
        <v>251</v>
      </c>
      <c r="D26" s="25"/>
      <c r="E26" s="26">
        <f>SUBTOTAL(9,E4:E22)</f>
        <v>27000000</v>
      </c>
      <c r="F26" s="26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0"/>
  <sheetViews>
    <sheetView topLeftCell="A13" workbookViewId="0">
      <selection activeCell="A21" sqref="A21"/>
    </sheetView>
  </sheetViews>
  <sheetFormatPr defaultRowHeight="16.5" x14ac:dyDescent="0.3"/>
  <cols>
    <col min="1" max="1" width="17.375" bestFit="1" customWidth="1"/>
    <col min="2" max="2" width="11.875" bestFit="1" customWidth="1"/>
    <col min="3" max="5" width="8.5" bestFit="1" customWidth="1"/>
    <col min="6" max="6" width="13.125" bestFit="1" customWidth="1"/>
    <col min="7" max="7" width="14.5" bestFit="1" customWidth="1"/>
    <col min="8" max="8" width="18" bestFit="1" customWidth="1"/>
    <col min="9" max="9" width="15.875" bestFit="1" customWidth="1"/>
  </cols>
  <sheetData>
    <row r="1" spans="1:9" ht="20.25" x14ac:dyDescent="0.3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3">
      <c r="A15" s="29" t="s">
        <v>64</v>
      </c>
      <c r="B15" t="s">
        <v>256</v>
      </c>
    </row>
    <row r="17" spans="1:5" x14ac:dyDescent="0.3">
      <c r="B17" s="29" t="s">
        <v>258</v>
      </c>
    </row>
    <row r="18" spans="1:5" x14ac:dyDescent="0.3">
      <c r="A18" s="29" t="s">
        <v>257</v>
      </c>
      <c r="B18" t="s">
        <v>50</v>
      </c>
      <c r="C18" t="s">
        <v>54</v>
      </c>
      <c r="D18" t="s">
        <v>141</v>
      </c>
      <c r="E18" t="s">
        <v>251</v>
      </c>
    </row>
    <row r="19" spans="1:5" x14ac:dyDescent="0.3">
      <c r="A19" s="30" t="s">
        <v>261</v>
      </c>
      <c r="B19" s="32"/>
      <c r="C19" s="32"/>
      <c r="D19" s="32"/>
      <c r="E19" s="32"/>
    </row>
    <row r="20" spans="1:5" x14ac:dyDescent="0.3">
      <c r="A20" s="31" t="s">
        <v>259</v>
      </c>
      <c r="B20" s="32"/>
      <c r="C20" s="32">
        <v>196666.66666666666</v>
      </c>
      <c r="D20" s="32"/>
      <c r="E20" s="32">
        <v>196666.66666666666</v>
      </c>
    </row>
    <row r="21" spans="1:5" x14ac:dyDescent="0.3">
      <c r="A21" s="31" t="s">
        <v>260</v>
      </c>
      <c r="B21" s="32"/>
      <c r="C21" s="32">
        <v>19666.666666666668</v>
      </c>
      <c r="D21" s="32"/>
      <c r="E21" s="32">
        <v>19666.666666666668</v>
      </c>
    </row>
    <row r="22" spans="1:5" x14ac:dyDescent="0.3">
      <c r="A22" s="30" t="s">
        <v>262</v>
      </c>
      <c r="B22" s="32"/>
      <c r="C22" s="32"/>
      <c r="D22" s="32"/>
      <c r="E22" s="32"/>
    </row>
    <row r="23" spans="1:5" x14ac:dyDescent="0.3">
      <c r="A23" s="31" t="s">
        <v>259</v>
      </c>
      <c r="B23" s="32">
        <v>360000</v>
      </c>
      <c r="C23" s="32"/>
      <c r="D23" s="32"/>
      <c r="E23" s="32">
        <v>360000</v>
      </c>
    </row>
    <row r="24" spans="1:5" x14ac:dyDescent="0.3">
      <c r="A24" s="31" t="s">
        <v>260</v>
      </c>
      <c r="B24" s="32">
        <v>60000</v>
      </c>
      <c r="C24" s="32"/>
      <c r="D24" s="32"/>
      <c r="E24" s="32">
        <v>60000</v>
      </c>
    </row>
    <row r="25" spans="1:5" x14ac:dyDescent="0.3">
      <c r="A25" s="30" t="s">
        <v>263</v>
      </c>
      <c r="B25" s="32"/>
      <c r="C25" s="32"/>
      <c r="D25" s="32"/>
      <c r="E25" s="32"/>
    </row>
    <row r="26" spans="1:5" x14ac:dyDescent="0.3">
      <c r="A26" s="31" t="s">
        <v>259</v>
      </c>
      <c r="B26" s="32">
        <v>375000</v>
      </c>
      <c r="C26" s="32"/>
      <c r="D26" s="32">
        <v>412500</v>
      </c>
      <c r="E26" s="32">
        <v>393750</v>
      </c>
    </row>
    <row r="27" spans="1:5" x14ac:dyDescent="0.3">
      <c r="A27" s="31" t="s">
        <v>260</v>
      </c>
      <c r="B27" s="32">
        <v>62500</v>
      </c>
      <c r="C27" s="32"/>
      <c r="D27" s="32">
        <v>110000</v>
      </c>
      <c r="E27" s="32">
        <v>86250</v>
      </c>
    </row>
    <row r="28" spans="1:5" x14ac:dyDescent="0.3">
      <c r="A28" s="30" t="s">
        <v>264</v>
      </c>
      <c r="B28" s="32"/>
      <c r="C28" s="32"/>
      <c r="D28" s="32"/>
      <c r="E28" s="32"/>
    </row>
    <row r="29" spans="1:5" x14ac:dyDescent="0.3">
      <c r="A29" s="31" t="s">
        <v>259</v>
      </c>
      <c r="B29" s="32"/>
      <c r="C29" s="32"/>
      <c r="D29" s="32">
        <v>480000</v>
      </c>
      <c r="E29" s="32">
        <v>480000</v>
      </c>
    </row>
    <row r="30" spans="1:5" x14ac:dyDescent="0.3">
      <c r="A30" s="31" t="s">
        <v>260</v>
      </c>
      <c r="B30" s="32"/>
      <c r="C30" s="32"/>
      <c r="D30" s="32">
        <v>208000</v>
      </c>
      <c r="E30" s="32">
        <v>208000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G4" sqref="G4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24" sqref="H24"/>
    </sheetView>
  </sheetViews>
  <sheetFormatPr defaultRowHeight="16.5" x14ac:dyDescent="0.3"/>
  <cols>
    <col min="2" max="2" width="9.625" bestFit="1" customWidth="1"/>
    <col min="3" max="4" width="9.125" bestFit="1" customWidth="1"/>
    <col min="5" max="5" width="9.375" bestFit="1" customWidth="1"/>
    <col min="6" max="6" width="13.125" customWidth="1"/>
  </cols>
  <sheetData>
    <row r="1" spans="1:7" ht="20.25" x14ac:dyDescent="0.3">
      <c r="A1" s="17" t="s">
        <v>190</v>
      </c>
      <c r="B1" s="17"/>
      <c r="C1" s="17"/>
      <c r="D1" s="17"/>
      <c r="E1" s="17"/>
      <c r="F1" s="17"/>
      <c r="G1" s="17"/>
    </row>
    <row r="3" spans="1:7" ht="33" x14ac:dyDescent="0.3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33">
        <v>70</v>
      </c>
      <c r="C4" s="7">
        <v>85</v>
      </c>
      <c r="D4" s="7">
        <v>100</v>
      </c>
      <c r="E4" s="33">
        <f>B4*1332</f>
        <v>93240</v>
      </c>
      <c r="F4" s="33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33">
        <v>75</v>
      </c>
      <c r="C5" s="7">
        <v>265</v>
      </c>
      <c r="D5" s="7">
        <v>175</v>
      </c>
      <c r="E5" s="33">
        <f t="shared" ref="E5:E11" si="0">B5*1332</f>
        <v>99900</v>
      </c>
      <c r="F5" s="33">
        <f t="shared" ref="F5:F11" si="1">(C5+D5)*E5</f>
        <v>43956000</v>
      </c>
      <c r="G5" s="5">
        <f t="shared" ref="G5:G11" si="2">_xlfn.RANK.EQ(F5,$F$4:$F$11)</f>
        <v>4</v>
      </c>
    </row>
    <row r="6" spans="1:7" x14ac:dyDescent="0.3">
      <c r="A6" s="5" t="s">
        <v>201</v>
      </c>
      <c r="B6" s="33">
        <v>90</v>
      </c>
      <c r="C6" s="7">
        <v>300</v>
      </c>
      <c r="D6" s="7">
        <v>240</v>
      </c>
      <c r="E6" s="33">
        <f t="shared" si="0"/>
        <v>119880</v>
      </c>
      <c r="F6" s="33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33">
        <v>45</v>
      </c>
      <c r="C7" s="7">
        <v>120</v>
      </c>
      <c r="D7" s="7">
        <v>315</v>
      </c>
      <c r="E7" s="33">
        <f t="shared" si="0"/>
        <v>59940</v>
      </c>
      <c r="F7" s="33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33">
        <v>50</v>
      </c>
      <c r="C8" s="7">
        <v>550</v>
      </c>
      <c r="D8" s="7">
        <v>550</v>
      </c>
      <c r="E8" s="33">
        <f t="shared" si="0"/>
        <v>66600</v>
      </c>
      <c r="F8" s="33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33">
        <v>100</v>
      </c>
      <c r="C9" s="7">
        <v>570</v>
      </c>
      <c r="D9" s="7">
        <v>30</v>
      </c>
      <c r="E9" s="33">
        <f t="shared" si="0"/>
        <v>133200</v>
      </c>
      <c r="F9" s="33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33">
        <v>35</v>
      </c>
      <c r="C10" s="7">
        <v>173</v>
      </c>
      <c r="D10" s="7">
        <v>254</v>
      </c>
      <c r="E10" s="33">
        <f t="shared" si="0"/>
        <v>46620</v>
      </c>
      <c r="F10" s="33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33">
        <v>40</v>
      </c>
      <c r="C11" s="7">
        <v>150</v>
      </c>
      <c r="D11" s="7">
        <v>180</v>
      </c>
      <c r="E11" s="33">
        <f t="shared" si="0"/>
        <v>53280</v>
      </c>
      <c r="F11" s="33">
        <f t="shared" si="1"/>
        <v>17582400</v>
      </c>
      <c r="G11" s="5">
        <f t="shared" si="2"/>
        <v>7</v>
      </c>
    </row>
    <row r="12" spans="1:7" x14ac:dyDescent="0.3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33">
        <f t="shared" si="3"/>
        <v>672660</v>
      </c>
      <c r="F12" s="33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0</xdr:col>
                    <xdr:colOff>676275</xdr:colOff>
                    <xdr:row>13</xdr:row>
                    <xdr:rowOff>0</xdr:rowOff>
                  </from>
                  <to>
                    <xdr:col>2</xdr:col>
                    <xdr:colOff>666750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우현 이</cp:lastModifiedBy>
  <dcterms:created xsi:type="dcterms:W3CDTF">2023-04-27T08:01:32Z</dcterms:created>
  <dcterms:modified xsi:type="dcterms:W3CDTF">2024-09-03T11:04:21Z</dcterms:modified>
</cp:coreProperties>
</file>