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nky\Desktop\컴활2급실기_학습자료\03 기본모의고사\"/>
    </mc:Choice>
  </mc:AlternateContent>
  <xr:revisionPtr revIDLastSave="0" documentId="13_ncr:1_{2AA59ACF-220F-44E9-9A71-5A8827EEE00B}" xr6:coauthVersionLast="36" xr6:coauthVersionMax="47" xr10:uidLastSave="{00000000-0000-0000-0000-000000000000}"/>
  <bookViews>
    <workbookView xWindow="0" yWindow="0" windowWidth="17256" windowHeight="5556" tabRatio="723" firstSheet="1" activeTab="4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7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" l="1"/>
  <c r="D28" i="4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D12" i="7"/>
  <c r="E12" i="7"/>
  <c r="F12" i="7"/>
  <c r="C12" i="7"/>
  <c r="F25" i="5"/>
  <c r="F23" i="5"/>
  <c r="F15" i="5"/>
  <c r="F11" i="5"/>
  <c r="E26" i="5"/>
  <c r="E24" i="5"/>
  <c r="E16" i="5"/>
  <c r="E12" i="5"/>
  <c r="F4" i="11" l="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<sst xmlns="http://schemas.openxmlformats.org/spreadsheetml/2006/main" count="461" uniqueCount="311">
  <si>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</si>
  <si>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</si>
  <si>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</si>
  <si>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</si>
  <si>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</si>
  <si>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</si>
  <si>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</si>
  <si>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</si>
  <si>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</si>
  <si>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</si>
  <si>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</si>
  <si>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</si>
  <si>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</si>
  <si>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</si>
  <si>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</si>
  <si>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</si>
  <si>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</si>
  <si>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</si>
  <si>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</si>
  <si>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</si>
  <si>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</si>
  <si>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</si>
  <si>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</si>
  <si>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</si>
  <si>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</si>
  <si>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</si>
  <si>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</si>
  <si>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</si>
  <si>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</si>
  <si>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</si>
  <si>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</si>
  <si>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</si>
  <si>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</si>
  <si>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</si>
  <si>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</si>
  <si>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</si>
  <si>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</si>
  <si>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</si>
  <si>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</si>
  <si>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</si>
  <si>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</si>
  <si>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</si>
  <si>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</si>
  <si>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</si>
  <si>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</si>
  <si>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</si>
  <si>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</si>
  <si>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</si>
  <si>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</si>
  <si>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</si>
  <si>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</si>
  <si>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</si>
  <si>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</si>
  <si>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</si>
  <si>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</si>
  <si>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</si>
  <si>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</si>
  <si>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</si>
  <si>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</si>
  <si>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</si>
  <si>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</si>
  <si>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</si>
  <si>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</si>
  <si>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</si>
  <si>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</si>
  <si>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</si>
  <si>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</si>
  <si>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</si>
  <si>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</si>
  <si>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</si>
  <si>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</si>
  <si>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</si>
  <si>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</si>
  <si>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</si>
  <si>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</si>
  <si>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</si>
  <si>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</si>
  <si>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</si>
  <si>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</si>
  <si>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</si>
  <si>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</si>
  <si>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</si>
  <si>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</si>
  <si>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</si>
  <si>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</si>
  <si>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</si>
  <si>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</si>
  <si>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</si>
  <si>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</si>
  <si>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</si>
  <si>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</si>
  <si>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</si>
  <si>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</si>
  <si>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</si>
  <si>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</si>
  <si>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</si>
  <si>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</si>
  <si>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</si>
  <si>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</si>
  <si>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</si>
  <si>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</si>
  <si>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</si>
  <si>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</si>
  <si>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</si>
  <si>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</si>
  <si>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</si>
  <si>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</si>
  <si>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</si>
  <si>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</si>
  <si>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</si>
  <si>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</si>
  <si>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</si>
  <si>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</si>
  <si>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</si>
  <si>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</si>
  <si>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</si>
  <si>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</si>
  <si>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</si>
  <si>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</si>
  <si>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</si>
  <si>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</si>
  <si>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</si>
  <si>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</si>
  <si>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</si>
  <si>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</si>
  <si>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</si>
  <si>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</si>
  <si>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</si>
  <si>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</si>
  <si>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</si>
  <si>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</si>
  <si>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</si>
  <si>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</si>
  <si>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</si>
  <si>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</si>
  <si>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</si>
  <si>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</si>
  <si>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</si>
  <si>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</si>
  <si>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</si>
  <si>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</si>
  <si>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</si>
  <si>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</si>
  <si>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</si>
  <si>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</si>
  <si>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</si>
  <si>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</si>
  <si>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</si>
  <si>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</si>
  <si>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</si>
  <si>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</si>
  <si>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</si>
  <si>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</si>
  <si>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</si>
  <si>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</si>
  <si>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</si>
  <si>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</si>
  <si>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</si>
  <si>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</si>
  <si>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</si>
  <si>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</si>
  <si>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</si>
  <si>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</si>
  <si>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</si>
  <si>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</si>
  <si>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</si>
  <si>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</si>
  <si>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</si>
  <si>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</si>
  <si>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</si>
  <si>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</si>
  <si>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</si>
  <si>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</si>
  <si>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</si>
  <si>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</si>
  <si>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</si>
  <si>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</si>
  <si>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</si>
  <si>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</si>
  <si>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</si>
  <si>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</si>
  <si>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</si>
  <si>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</si>
  <si>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</si>
  <si>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</si>
  <si>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</si>
  <si>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</si>
  <si>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</si>
  <si>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</si>
  <si>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</si>
  <si>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</si>
  <si>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</si>
  <si>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</si>
  <si>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</si>
  <si>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</si>
  <si>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</si>
  <si>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</si>
  <si>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</si>
  <si>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</si>
  <si>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</si>
  <si>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</si>
  <si>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</si>
  <si>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</si>
  <si>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</si>
  <si>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</si>
  <si>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</si>
  <si>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</si>
  <si>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</si>
  <si>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</si>
  <si>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</si>
  <si>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</si>
  <si>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</si>
  <si>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</si>
  <si>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</si>
  <si>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</si>
  <si>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</si>
  <si>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</si>
  <si>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</si>
  <si>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</si>
  <si>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</si>
  <si>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</si>
  <si>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</si>
  <si>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</si>
  <si>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</si>
  <si>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</si>
  <si>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</si>
  <si>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</si>
  <si>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</si>
  <si>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</si>
  <si>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</si>
  <si>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</si>
  <si>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</si>
  <si>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</si>
  <si>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</si>
  <si>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</si>
  <si>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</si>
  <si>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</si>
  <si>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</si>
  <si>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</si>
  <si>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</si>
  <si>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</si>
  <si>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</si>
  <si>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</si>
  <si>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</si>
  <si>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</si>
  <si>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</si>
  <si>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</si>
  <si>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</si>
  <si>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</si>
  <si>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</si>
  <si>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</si>
  <si>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</si>
  <si>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</si>
  <si>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</si>
  <si>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이름</t>
    <phoneticPr fontId="1" type="noConversion"/>
  </si>
  <si>
    <t>부서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</si>
  <si>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</si>
  <si>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</si>
  <si>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</si>
  <si>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</si>
  <si>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</si>
  <si>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</si>
  <si>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</si>
  <si>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</si>
  <si>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</si>
  <si>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</si>
  <si>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</si>
  <si>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</si>
  <si>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</si>
  <si>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</si>
  <si>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</si>
  <si>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</si>
  <si>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</si>
  <si>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</si>
  <si>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</si>
  <si>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</si>
  <si>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</si>
  <si>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</si>
  <si>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</si>
  <si>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</si>
  <si>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</si>
  <si>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</si>
  <si>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</si>
  <si>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</si>
  <si>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</si>
  <si>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</si>
  <si>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</si>
  <si>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</si>
  <si>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</si>
  <si>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</si>
  <si>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</si>
  <si>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</si>
  <si>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</si>
  <si>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</si>
  <si>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</si>
  <si>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</si>
  <si>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</si>
  <si>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</si>
  <si>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</si>
  <si>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</si>
  <si>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</si>
  <si>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</si>
  <si>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</si>
  <si>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</si>
  <si>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</si>
  <si>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</si>
  <si>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</si>
  <si>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</si>
  <si>
    <t>학과</t>
    <phoneticPr fontId="1" type="noConversion"/>
  </si>
  <si>
    <t>생물학과</t>
    <phoneticPr fontId="1" type="noConversion"/>
  </si>
  <si>
    <t>물리학과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</si>
</sst>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v>판매액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8F-4792-8A46-2EB36CD4D6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F-4792-8A46-2EB36CD4D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431263"/>
        <c:axId val="355306511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35530651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4431263"/>
        <c:crosses val="max"/>
        <c:crossBetween val="between"/>
      </c:valAx>
      <c:catAx>
        <c:axId val="3544312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530651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13</xdr:row>
          <xdr:rowOff>30480</xdr:rowOff>
        </xdr:from>
        <xdr:to>
          <xdr:col>2</xdr:col>
          <xdr:colOff>678180</xdr:colOff>
          <xdr:row>14</xdr:row>
          <xdr:rowOff>190500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D7196977-BFA6-4360-A70B-467EE0AFED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22860</xdr:colOff>
      <xdr:row>13</xdr:row>
      <xdr:rowOff>38100</xdr:rowOff>
    </xdr:from>
    <xdr:to>
      <xdr:col>5</xdr:col>
      <xdr:colOff>967740</xdr:colOff>
      <xdr:row>14</xdr:row>
      <xdr:rowOff>205740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F96B9326-C866-4A34-8DD0-BF1AD2844BF7}"/>
            </a:ext>
          </a:extLst>
        </xdr:cNvPr>
        <xdr:cNvSpPr/>
      </xdr:nvSpPr>
      <xdr:spPr>
        <a:xfrm>
          <a:off x="2819400" y="3177540"/>
          <a:ext cx="1638300" cy="388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ky" refreshedDate="45861.755410532409" createdVersion="6" refreshedVersion="6" minRefreshableVersion="3" recordCount="9" xr:uid="{0D79BF1F-A302-4A5E-BD16-052996A6E533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8F609A-0375-4248-9232-83C71C1BB468}" name="피벗 테이블2" cacheId="7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1" numFmtId="176"/>
    <dataField name="평균 : 수당" fld="7" subtotal="average" baseField="4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B81873-1C90-4BBB-A803-5E53ED9A900C}" name="표1" displayName="표1" ref="A3:F26" totalsRowShown="0" headerRowDxfId="0" headerRowBorderDxfId="7" tableBorderDxfId="8">
  <autoFilter ref="A3:F26" xr:uid="{7E7051F9-C31D-41A4-9911-FABCEB2FEF5A}"/>
  <tableColumns count="6">
    <tableColumn id="1" xr3:uid="{DE020501-4ACD-4B7F-87C6-FE9DD339BB9D}" name="이름" dataDxfId="6"/>
    <tableColumn id="2" xr3:uid="{563DCEBC-C1B5-40BB-BE96-BE99A0F8E3FE}" name="성별" dataDxfId="5"/>
    <tableColumn id="3" xr3:uid="{8FE81221-E8A8-4FAF-BC75-381271BEABF3}" name="소속부서" dataDxfId="4"/>
    <tableColumn id="4" xr3:uid="{F7A225D0-E15C-44D5-A4FE-BD458ED64217}" name="직위" dataDxfId="3"/>
    <tableColumn id="5" xr3:uid="{5EF950AA-C378-47D0-8CCA-356F8612DCFA}" name="월급" dataDxfId="2" dataCellStyle="쉼표 [0]"/>
    <tableColumn id="6" xr3:uid="{5AFAC25E-6AE1-4F2D-82B4-6538F48C1E5E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G10" sqref="G10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248</v>
      </c>
      <c r="C4" s="1" t="s">
        <v>254</v>
      </c>
      <c r="D4" s="1" t="s">
        <v>255</v>
      </c>
      <c r="E4" s="1" t="s">
        <v>256</v>
      </c>
      <c r="F4" s="1" t="s">
        <v>257</v>
      </c>
      <c r="G4" s="1" t="s">
        <v>258</v>
      </c>
    </row>
    <row r="5" spans="2:7" x14ac:dyDescent="0.4">
      <c r="B5" s="1" t="s">
        <v>249</v>
      </c>
      <c r="C5" s="1" t="s">
        <v>259</v>
      </c>
      <c r="D5" s="1" t="s">
        <v>264</v>
      </c>
      <c r="E5" s="1">
        <v>7</v>
      </c>
      <c r="F5" s="2">
        <v>3550000</v>
      </c>
      <c r="G5" s="1" t="s">
        <v>269</v>
      </c>
    </row>
    <row r="6" spans="2:7" x14ac:dyDescent="0.4">
      <c r="B6" s="1" t="s">
        <v>250</v>
      </c>
      <c r="C6" s="1" t="s">
        <v>260</v>
      </c>
      <c r="D6" s="1" t="s">
        <v>265</v>
      </c>
      <c r="E6" s="1">
        <v>5</v>
      </c>
      <c r="F6" s="2">
        <v>3050000</v>
      </c>
      <c r="G6" s="1" t="s">
        <v>270</v>
      </c>
    </row>
    <row r="7" spans="2:7" x14ac:dyDescent="0.4">
      <c r="B7" s="1" t="s">
        <v>251</v>
      </c>
      <c r="C7" s="1" t="s">
        <v>261</v>
      </c>
      <c r="D7" s="1" t="s">
        <v>266</v>
      </c>
      <c r="E7" s="1">
        <v>6</v>
      </c>
      <c r="F7" s="2">
        <v>3300000</v>
      </c>
      <c r="G7" s="1" t="s">
        <v>271</v>
      </c>
    </row>
    <row r="8" spans="2:7" x14ac:dyDescent="0.4">
      <c r="B8" s="1" t="s">
        <v>252</v>
      </c>
      <c r="C8" s="1" t="s">
        <v>262</v>
      </c>
      <c r="D8" s="1" t="s">
        <v>267</v>
      </c>
      <c r="E8" s="1">
        <v>4</v>
      </c>
      <c r="F8" s="2">
        <v>2650000</v>
      </c>
      <c r="G8" s="1" t="s">
        <v>272</v>
      </c>
    </row>
    <row r="9" spans="2:7" x14ac:dyDescent="0.4">
      <c r="B9" s="1" t="s">
        <v>253</v>
      </c>
      <c r="C9" s="1" t="s">
        <v>263</v>
      </c>
      <c r="D9" s="1" t="s">
        <v>268</v>
      </c>
      <c r="E9" s="1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opLeftCell="A10" workbookViewId="0">
      <selection activeCell="L25" sqref="L25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18" t="s">
        <v>208</v>
      </c>
      <c r="B1" s="18"/>
      <c r="C1" s="18"/>
      <c r="D1" s="18"/>
      <c r="E1" s="18"/>
      <c r="F1" s="18"/>
      <c r="G1" s="18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24" t="s">
        <v>207</v>
      </c>
      <c r="B10" s="24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I10" sqref="I10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25" t="s">
        <v>75</v>
      </c>
      <c r="C2" s="25"/>
      <c r="D2" s="25"/>
      <c r="E2" s="25"/>
      <c r="F2" s="25"/>
      <c r="G2" s="25"/>
    </row>
    <row r="4" spans="2:7" x14ac:dyDescent="0.4">
      <c r="B4" s="26" t="s">
        <v>247</v>
      </c>
      <c r="C4" s="27" t="s">
        <v>76</v>
      </c>
      <c r="D4" s="27" t="s">
        <v>77</v>
      </c>
      <c r="E4" s="27" t="s">
        <v>78</v>
      </c>
      <c r="F4" s="27" t="s">
        <v>79</v>
      </c>
      <c r="G4" s="27" t="s">
        <v>2</v>
      </c>
    </row>
    <row r="5" spans="2:7" x14ac:dyDescent="0.4">
      <c r="B5" s="28">
        <v>45566</v>
      </c>
      <c r="C5" s="29" t="s">
        <v>93</v>
      </c>
      <c r="D5" s="30">
        <v>1000</v>
      </c>
      <c r="E5" s="30">
        <v>9000</v>
      </c>
      <c r="F5" s="29" t="s">
        <v>80</v>
      </c>
      <c r="G5" s="29" t="s">
        <v>81</v>
      </c>
    </row>
    <row r="6" spans="2:7" x14ac:dyDescent="0.4">
      <c r="B6" s="28">
        <v>45566</v>
      </c>
      <c r="C6" s="29" t="s">
        <v>82</v>
      </c>
      <c r="D6" s="30">
        <v>1200</v>
      </c>
      <c r="E6" s="30">
        <v>4200</v>
      </c>
      <c r="F6" s="29" t="s">
        <v>83</v>
      </c>
      <c r="G6" s="29" t="s">
        <v>84</v>
      </c>
    </row>
    <row r="7" spans="2:7" x14ac:dyDescent="0.4">
      <c r="B7" s="28">
        <v>45566</v>
      </c>
      <c r="C7" s="29" t="s">
        <v>245</v>
      </c>
      <c r="D7" s="30">
        <v>55000</v>
      </c>
      <c r="E7" s="30">
        <v>105800</v>
      </c>
      <c r="F7" s="29" t="s">
        <v>85</v>
      </c>
      <c r="G7" s="29" t="s">
        <v>86</v>
      </c>
    </row>
    <row r="8" spans="2:7" x14ac:dyDescent="0.4">
      <c r="B8" s="28">
        <v>45570</v>
      </c>
      <c r="C8" s="29" t="s">
        <v>92</v>
      </c>
      <c r="D8" s="30">
        <v>0</v>
      </c>
      <c r="E8" s="30">
        <v>6600</v>
      </c>
      <c r="F8" s="29" t="s">
        <v>87</v>
      </c>
      <c r="G8" s="29" t="s">
        <v>88</v>
      </c>
    </row>
    <row r="9" spans="2:7" x14ac:dyDescent="0.4">
      <c r="B9" s="28">
        <v>45571</v>
      </c>
      <c r="C9" s="29" t="s">
        <v>92</v>
      </c>
      <c r="D9" s="30">
        <v>3000</v>
      </c>
      <c r="E9" s="30">
        <v>3000</v>
      </c>
      <c r="F9" s="29" t="s">
        <v>87</v>
      </c>
      <c r="G9" s="29" t="s">
        <v>88</v>
      </c>
    </row>
    <row r="10" spans="2:7" x14ac:dyDescent="0.4">
      <c r="B10" s="28">
        <v>45571</v>
      </c>
      <c r="C10" s="29" t="s">
        <v>246</v>
      </c>
      <c r="D10" s="30">
        <v>2000</v>
      </c>
      <c r="E10" s="30">
        <v>128500</v>
      </c>
      <c r="F10" s="29" t="s">
        <v>85</v>
      </c>
      <c r="G10" s="29" t="s">
        <v>86</v>
      </c>
    </row>
    <row r="11" spans="2:7" x14ac:dyDescent="0.4">
      <c r="B11" s="28">
        <v>45572</v>
      </c>
      <c r="C11" s="29" t="s">
        <v>89</v>
      </c>
      <c r="D11" s="30">
        <v>15000</v>
      </c>
      <c r="E11" s="30">
        <v>29400</v>
      </c>
      <c r="F11" s="29" t="s">
        <v>90</v>
      </c>
      <c r="G11" s="29" t="s">
        <v>91</v>
      </c>
    </row>
    <row r="12" spans="2:7" x14ac:dyDescent="0.4">
      <c r="B12" s="28">
        <v>45573</v>
      </c>
      <c r="C12" s="29" t="s">
        <v>245</v>
      </c>
      <c r="D12" s="30">
        <v>50000</v>
      </c>
      <c r="E12" s="30">
        <v>116380</v>
      </c>
      <c r="F12" s="29" t="s">
        <v>85</v>
      </c>
      <c r="G12" s="29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274</v>
      </c>
      <c r="C3" t="s">
        <v>275</v>
      </c>
      <c r="D3" t="s">
        <v>276</v>
      </c>
      <c r="E3" t="s">
        <v>277</v>
      </c>
    </row>
    <row r="4" spans="2:5" x14ac:dyDescent="0.4">
      <c r="B4" t="s">
        <v>278</v>
      </c>
      <c r="C4">
        <v>95</v>
      </c>
      <c r="D4">
        <v>0</v>
      </c>
      <c r="E4">
        <v>0</v>
      </c>
    </row>
    <row r="5" spans="2:5" x14ac:dyDescent="0.4">
      <c r="B5" t="s">
        <v>279</v>
      </c>
      <c r="C5">
        <v>90</v>
      </c>
      <c r="D5">
        <v>1</v>
      </c>
      <c r="E5">
        <v>1</v>
      </c>
    </row>
    <row r="6" spans="2:5" x14ac:dyDescent="0.4">
      <c r="B6" t="s">
        <v>280</v>
      </c>
      <c r="C6">
        <v>85</v>
      </c>
      <c r="D6">
        <v>2</v>
      </c>
      <c r="E6">
        <v>3</v>
      </c>
    </row>
    <row r="7" spans="2:5" x14ac:dyDescent="0.4">
      <c r="B7" t="s">
        <v>281</v>
      </c>
      <c r="C7">
        <v>80</v>
      </c>
      <c r="D7">
        <v>1</v>
      </c>
      <c r="E7">
        <v>4</v>
      </c>
    </row>
    <row r="8" spans="2:5" x14ac:dyDescent="0.4">
      <c r="B8" t="s">
        <v>282</v>
      </c>
      <c r="C8">
        <v>75</v>
      </c>
      <c r="D8">
        <v>4</v>
      </c>
      <c r="E8">
        <v>8</v>
      </c>
    </row>
    <row r="9" spans="2:5" x14ac:dyDescent="0.4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opLeftCell="A7" workbookViewId="0">
      <selection activeCell="J22" sqref="J22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18" t="s">
        <v>94</v>
      </c>
      <c r="B1" s="18"/>
      <c r="C1" s="18"/>
      <c r="D1" s="18"/>
      <c r="E1" s="18"/>
      <c r="F1" s="18"/>
      <c r="G1" s="18"/>
      <c r="H1" s="18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31" t="s">
        <v>284</v>
      </c>
      <c r="B17" s="31" t="s">
        <v>287</v>
      </c>
    </row>
    <row r="18" spans="1:8" x14ac:dyDescent="0.4">
      <c r="A18" s="31" t="s">
        <v>285</v>
      </c>
      <c r="B18" s="31" t="s">
        <v>288</v>
      </c>
    </row>
    <row r="19" spans="1:8" x14ac:dyDescent="0.4">
      <c r="A19" s="31" t="s">
        <v>286</v>
      </c>
      <c r="B19" s="31" t="s">
        <v>288</v>
      </c>
    </row>
    <row r="22" spans="1:8" x14ac:dyDescent="0.4">
      <c r="A22" s="17" t="s">
        <v>95</v>
      </c>
      <c r="B22" s="17" t="s">
        <v>96</v>
      </c>
      <c r="C22" s="17" t="s">
        <v>97</v>
      </c>
      <c r="D22" s="17" t="s">
        <v>98</v>
      </c>
      <c r="E22" s="17" t="s">
        <v>99</v>
      </c>
      <c r="F22" s="17" t="s">
        <v>47</v>
      </c>
      <c r="G22" s="17" t="s">
        <v>100</v>
      </c>
      <c r="H22" s="17" t="s">
        <v>101</v>
      </c>
    </row>
    <row r="23" spans="1:8" x14ac:dyDescent="0.4">
      <c r="A23" s="17" t="s">
        <v>102</v>
      </c>
      <c r="B23" s="17" t="s">
        <v>103</v>
      </c>
      <c r="C23" s="17" t="s">
        <v>130</v>
      </c>
      <c r="D23" s="17" t="s">
        <v>120</v>
      </c>
      <c r="E23" s="17">
        <v>250</v>
      </c>
      <c r="F23" s="17">
        <v>230</v>
      </c>
      <c r="G23" s="17">
        <v>20</v>
      </c>
      <c r="H23" s="7">
        <v>690</v>
      </c>
    </row>
    <row r="24" spans="1:8" x14ac:dyDescent="0.4">
      <c r="A24" s="17" t="s">
        <v>112</v>
      </c>
      <c r="B24" s="17" t="s">
        <v>113</v>
      </c>
      <c r="C24" s="17" t="s">
        <v>124</v>
      </c>
      <c r="D24" s="17" t="s">
        <v>125</v>
      </c>
      <c r="E24" s="17">
        <v>200</v>
      </c>
      <c r="F24" s="17">
        <v>185</v>
      </c>
      <c r="G24" s="17">
        <v>15</v>
      </c>
      <c r="H24" s="7">
        <v>555</v>
      </c>
    </row>
    <row r="25" spans="1:8" x14ac:dyDescent="0.4">
      <c r="A25" s="17" t="s">
        <v>102</v>
      </c>
      <c r="B25" s="17" t="s">
        <v>103</v>
      </c>
      <c r="C25" s="17" t="s">
        <v>129</v>
      </c>
      <c r="D25" s="17" t="s">
        <v>127</v>
      </c>
      <c r="E25" s="17">
        <v>200</v>
      </c>
      <c r="F25" s="17">
        <v>170</v>
      </c>
      <c r="G25" s="17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workbookViewId="0">
      <selection activeCell="C13" sqref="C13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 t="s">
        <v>308</v>
      </c>
      <c r="B11" s="5" t="s">
        <v>308</v>
      </c>
      <c r="C11" s="21" t="s">
        <v>20</v>
      </c>
      <c r="D11" s="22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 t="s">
        <v>309</v>
      </c>
      <c r="B12" s="5" t="s">
        <v>310</v>
      </c>
      <c r="C12" s="19">
        <f>ROUNDDOWN(AVERAGE(DMAX(D3:D9, 1, A11:A12), (DMAX(D3:D9, 1, B11:B12))), 1)</f>
        <v>0</v>
      </c>
      <c r="D12" s="20"/>
      <c r="F12" s="21" t="s">
        <v>243</v>
      </c>
      <c r="G12" s="22"/>
      <c r="H12" s="19" t="str">
        <f>HOUR(SMALL(I3:I11, 1))&amp;"시간"&amp;MINUTE(SMALL(I3:I11, 1))&amp;"분"&amp;SECOND(SMALL(I3:I11, 1))&amp;"초"</f>
        <v>1시간6분6초</v>
      </c>
      <c r="I12" s="20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17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17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17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17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17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17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17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21" t="s">
        <v>61</v>
      </c>
      <c r="F24" s="23"/>
      <c r="G24" s="22"/>
      <c r="H24" s="5">
        <f>ROUNDUP(AVERAGEIFS(H16:H23, F16:F23, "영업A", H16:H23, "&gt;=800"), 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 t="str">
        <f>IF($C27/POWER($B27, 2)&lt;20, "저체중", IF($C27/POWER($B27, 2)&lt;25, "정상", "비만"))</f>
        <v>정상</v>
      </c>
    </row>
    <row r="28" spans="1:8" x14ac:dyDescent="0.4">
      <c r="A28" s="5" t="s">
        <v>69</v>
      </c>
      <c r="B28" s="5">
        <v>1.68</v>
      </c>
      <c r="C28" s="5">
        <v>78</v>
      </c>
      <c r="D28" s="17" t="str">
        <f t="shared" ref="D28:D34" si="1">IF($C28/POWER($B28, 2)&lt;20, "저체중", IF($C28/POWER($B28, 2)&lt;25, "정상", "비만"))</f>
        <v>비만</v>
      </c>
    </row>
    <row r="29" spans="1:8" x14ac:dyDescent="0.4">
      <c r="A29" s="5" t="s">
        <v>70</v>
      </c>
      <c r="B29" s="5">
        <v>1.61</v>
      </c>
      <c r="C29" s="5">
        <v>50</v>
      </c>
      <c r="D29" s="17" t="str">
        <f t="shared" si="1"/>
        <v>저체중</v>
      </c>
    </row>
    <row r="30" spans="1:8" x14ac:dyDescent="0.4">
      <c r="A30" s="5" t="s">
        <v>71</v>
      </c>
      <c r="B30" s="5">
        <v>1.73</v>
      </c>
      <c r="C30" s="5">
        <v>70</v>
      </c>
      <c r="D30" s="17" t="str">
        <f t="shared" si="1"/>
        <v>정상</v>
      </c>
    </row>
    <row r="31" spans="1:8" x14ac:dyDescent="0.4">
      <c r="A31" s="5" t="s">
        <v>33</v>
      </c>
      <c r="B31" s="5">
        <v>1.64</v>
      </c>
      <c r="C31" s="5">
        <v>71</v>
      </c>
      <c r="D31" s="17" t="str">
        <f t="shared" si="1"/>
        <v>비만</v>
      </c>
    </row>
    <row r="32" spans="1:8" x14ac:dyDescent="0.4">
      <c r="A32" s="5" t="s">
        <v>72</v>
      </c>
      <c r="B32" s="5">
        <v>1.58</v>
      </c>
      <c r="C32" s="5">
        <v>51</v>
      </c>
      <c r="D32" s="17" t="str">
        <f t="shared" si="1"/>
        <v>정상</v>
      </c>
    </row>
    <row r="33" spans="1:4" x14ac:dyDescent="0.4">
      <c r="A33" s="5" t="s">
        <v>73</v>
      </c>
      <c r="B33" s="5">
        <v>1.71</v>
      </c>
      <c r="C33" s="5">
        <v>65</v>
      </c>
      <c r="D33" s="17" t="str">
        <f t="shared" si="1"/>
        <v>정상</v>
      </c>
    </row>
    <row r="34" spans="1:4" x14ac:dyDescent="0.4">
      <c r="A34" s="5" t="s">
        <v>74</v>
      </c>
      <c r="B34" s="5">
        <v>1.83</v>
      </c>
      <c r="C34" s="5">
        <v>70</v>
      </c>
      <c r="D34" s="17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3" workbookViewId="0">
      <selection activeCell="A3" sqref="A3:F26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18" t="s">
        <v>134</v>
      </c>
      <c r="B1" s="18"/>
      <c r="C1" s="18"/>
      <c r="D1" s="18"/>
      <c r="E1" s="18"/>
      <c r="F1" s="18"/>
    </row>
    <row r="3" spans="1:6" x14ac:dyDescent="0.4">
      <c r="A3" s="36" t="s">
        <v>1</v>
      </c>
      <c r="B3" s="36" t="s">
        <v>6</v>
      </c>
      <c r="C3" s="36" t="s">
        <v>135</v>
      </c>
      <c r="D3" s="36" t="s">
        <v>46</v>
      </c>
      <c r="E3" s="36" t="s">
        <v>136</v>
      </c>
      <c r="F3" s="36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17"/>
      <c r="B11" s="17"/>
      <c r="C11" s="32" t="s">
        <v>293</v>
      </c>
      <c r="D11" s="17"/>
      <c r="E11" s="7"/>
      <c r="F11" s="7">
        <f>SUBTOTAL(1,F4:F10)</f>
        <v>527142.85714285716</v>
      </c>
    </row>
    <row r="12" spans="1:6" outlineLevel="1" x14ac:dyDescent="0.4">
      <c r="A12" s="17"/>
      <c r="B12" s="17"/>
      <c r="C12" s="32" t="s">
        <v>289</v>
      </c>
      <c r="D12" s="17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17"/>
      <c r="B15" s="17"/>
      <c r="C15" s="32" t="s">
        <v>294</v>
      </c>
      <c r="D15" s="17"/>
      <c r="E15" s="7"/>
      <c r="F15" s="7">
        <f>SUBTOTAL(1,F13:F14)</f>
        <v>552500</v>
      </c>
    </row>
    <row r="16" spans="1:6" outlineLevel="1" x14ac:dyDescent="0.4">
      <c r="A16" s="17"/>
      <c r="B16" s="17"/>
      <c r="C16" s="32" t="s">
        <v>290</v>
      </c>
      <c r="D16" s="17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33"/>
      <c r="B23" s="33"/>
      <c r="C23" s="35" t="s">
        <v>295</v>
      </c>
      <c r="D23" s="33"/>
      <c r="E23" s="34"/>
      <c r="F23" s="34">
        <f>SUBTOTAL(1,F17:F22)</f>
        <v>523000</v>
      </c>
    </row>
    <row r="24" spans="1:6" outlineLevel="1" x14ac:dyDescent="0.4">
      <c r="A24" s="33"/>
      <c r="B24" s="33"/>
      <c r="C24" s="35" t="s">
        <v>291</v>
      </c>
      <c r="D24" s="33"/>
      <c r="E24" s="34">
        <f>SUBTOTAL(9,E17:E22)</f>
        <v>13050000</v>
      </c>
      <c r="F24" s="34"/>
    </row>
    <row r="25" spans="1:6" x14ac:dyDescent="0.4">
      <c r="A25" s="33"/>
      <c r="B25" s="33"/>
      <c r="C25" s="35" t="s">
        <v>296</v>
      </c>
      <c r="D25" s="33"/>
      <c r="E25" s="34"/>
      <c r="F25" s="34">
        <f>SUBTOTAL(1,F4:F22)</f>
        <v>528866.66666666663</v>
      </c>
    </row>
    <row r="26" spans="1:6" x14ac:dyDescent="0.4">
      <c r="A26" s="33"/>
      <c r="B26" s="33"/>
      <c r="C26" s="35" t="s">
        <v>292</v>
      </c>
      <c r="D26" s="33"/>
      <c r="E26" s="34">
        <f>SUBTOTAL(9,E4:E22)</f>
        <v>27000000</v>
      </c>
      <c r="F26" s="34"/>
    </row>
  </sheetData>
  <sortState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3" workbookViewId="0">
      <selection activeCell="E31" sqref="E31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4" width="8.5" bestFit="1" customWidth="1"/>
    <col min="5" max="5" width="12.59765625" bestFit="1" customWidth="1"/>
    <col min="6" max="6" width="12.296875" bestFit="1" customWidth="1"/>
    <col min="7" max="7" width="12.5976562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18" t="s">
        <v>156</v>
      </c>
      <c r="B1" s="18"/>
      <c r="C1" s="18"/>
      <c r="D1" s="18"/>
      <c r="E1" s="18"/>
      <c r="F1" s="18"/>
      <c r="G1" s="18"/>
      <c r="H1" s="18"/>
      <c r="I1" s="18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37" t="s">
        <v>64</v>
      </c>
      <c r="B15" t="s">
        <v>297</v>
      </c>
    </row>
    <row r="17" spans="1:4" x14ac:dyDescent="0.4">
      <c r="B17" s="37" t="s">
        <v>299</v>
      </c>
    </row>
    <row r="18" spans="1:4" x14ac:dyDescent="0.4">
      <c r="A18" s="37" t="s">
        <v>298</v>
      </c>
      <c r="B18" t="s">
        <v>50</v>
      </c>
      <c r="C18" t="s">
        <v>54</v>
      </c>
      <c r="D18" t="s">
        <v>141</v>
      </c>
    </row>
    <row r="19" spans="1:4" x14ac:dyDescent="0.4">
      <c r="A19" s="38" t="s">
        <v>304</v>
      </c>
      <c r="B19" s="40"/>
      <c r="C19" s="40"/>
      <c r="D19" s="40"/>
    </row>
    <row r="20" spans="1:4" x14ac:dyDescent="0.4">
      <c r="A20" s="39" t="s">
        <v>301</v>
      </c>
      <c r="B20" s="40"/>
      <c r="C20" s="40">
        <v>196666.66666666666</v>
      </c>
      <c r="D20" s="40"/>
    </row>
    <row r="21" spans="1:4" x14ac:dyDescent="0.4">
      <c r="A21" s="39" t="s">
        <v>303</v>
      </c>
      <c r="B21" s="40"/>
      <c r="C21" s="40">
        <v>19666.666666666668</v>
      </c>
      <c r="D21" s="40"/>
    </row>
    <row r="22" spans="1:4" x14ac:dyDescent="0.4">
      <c r="A22" s="38" t="s">
        <v>305</v>
      </c>
      <c r="B22" s="40"/>
      <c r="C22" s="40"/>
      <c r="D22" s="40"/>
    </row>
    <row r="23" spans="1:4" x14ac:dyDescent="0.4">
      <c r="A23" s="39" t="s">
        <v>301</v>
      </c>
      <c r="B23" s="40">
        <v>360000</v>
      </c>
      <c r="C23" s="40"/>
      <c r="D23" s="40"/>
    </row>
    <row r="24" spans="1:4" x14ac:dyDescent="0.4">
      <c r="A24" s="39" t="s">
        <v>303</v>
      </c>
      <c r="B24" s="40">
        <v>60000</v>
      </c>
      <c r="C24" s="40"/>
      <c r="D24" s="40"/>
    </row>
    <row r="25" spans="1:4" x14ac:dyDescent="0.4">
      <c r="A25" s="38" t="s">
        <v>306</v>
      </c>
      <c r="B25" s="40"/>
      <c r="C25" s="40"/>
      <c r="D25" s="40"/>
    </row>
    <row r="26" spans="1:4" x14ac:dyDescent="0.4">
      <c r="A26" s="39" t="s">
        <v>301</v>
      </c>
      <c r="B26" s="40">
        <v>375000</v>
      </c>
      <c r="C26" s="40"/>
      <c r="D26" s="40">
        <v>412500</v>
      </c>
    </row>
    <row r="27" spans="1:4" x14ac:dyDescent="0.4">
      <c r="A27" s="39" t="s">
        <v>303</v>
      </c>
      <c r="B27" s="40">
        <v>62500</v>
      </c>
      <c r="C27" s="40"/>
      <c r="D27" s="40">
        <v>110000</v>
      </c>
    </row>
    <row r="28" spans="1:4" x14ac:dyDescent="0.4">
      <c r="A28" s="38" t="s">
        <v>307</v>
      </c>
      <c r="B28" s="40"/>
      <c r="C28" s="40"/>
      <c r="D28" s="40"/>
    </row>
    <row r="29" spans="1:4" x14ac:dyDescent="0.4">
      <c r="A29" s="39" t="s">
        <v>301</v>
      </c>
      <c r="B29" s="40"/>
      <c r="C29" s="40"/>
      <c r="D29" s="40">
        <v>480000</v>
      </c>
    </row>
    <row r="30" spans="1:4" x14ac:dyDescent="0.4">
      <c r="A30" s="39" t="s">
        <v>303</v>
      </c>
      <c r="B30" s="40"/>
      <c r="C30" s="40"/>
      <c r="D30" s="40">
        <v>208000</v>
      </c>
    </row>
    <row r="31" spans="1:4" x14ac:dyDescent="0.4">
      <c r="A31" s="38" t="s">
        <v>300</v>
      </c>
      <c r="B31" s="40">
        <v>370000</v>
      </c>
      <c r="C31" s="40">
        <v>196666.66666666666</v>
      </c>
      <c r="D31" s="40">
        <v>435000</v>
      </c>
    </row>
    <row r="32" spans="1:4" x14ac:dyDescent="0.4">
      <c r="A32" s="38" t="s">
        <v>302</v>
      </c>
      <c r="B32" s="40">
        <v>61666.666666666664</v>
      </c>
      <c r="C32" s="40">
        <v>19666.666666666668</v>
      </c>
      <c r="D32" s="40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sqref="A1:H1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18" t="s">
        <v>181</v>
      </c>
      <c r="B1" s="18"/>
      <c r="C1" s="18"/>
      <c r="D1" s="18"/>
      <c r="E1" s="18"/>
      <c r="F1" s="18"/>
      <c r="G1" s="18"/>
      <c r="H1" s="18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G16" sqref="G16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18" t="s">
        <v>190</v>
      </c>
      <c r="B1" s="18"/>
      <c r="C1" s="18"/>
      <c r="D1" s="18"/>
      <c r="E1" s="18"/>
      <c r="F1" s="18"/>
      <c r="G1" s="18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41">
        <v>70</v>
      </c>
      <c r="C4" s="7">
        <v>85</v>
      </c>
      <c r="D4" s="7">
        <v>100</v>
      </c>
      <c r="E4" s="41">
        <f>B4*1332</f>
        <v>93240</v>
      </c>
      <c r="F4" s="41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41">
        <v>75</v>
      </c>
      <c r="C5" s="7">
        <v>265</v>
      </c>
      <c r="D5" s="7">
        <v>175</v>
      </c>
      <c r="E5" s="41">
        <f t="shared" ref="E5:E11" si="0">B5*1332</f>
        <v>99900</v>
      </c>
      <c r="F5" s="41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41">
        <v>90</v>
      </c>
      <c r="C6" s="7">
        <v>300</v>
      </c>
      <c r="D6" s="7">
        <v>240</v>
      </c>
      <c r="E6" s="41">
        <f t="shared" si="0"/>
        <v>119880</v>
      </c>
      <c r="F6" s="41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41">
        <v>45</v>
      </c>
      <c r="C7" s="7">
        <v>120</v>
      </c>
      <c r="D7" s="7">
        <v>315</v>
      </c>
      <c r="E7" s="41">
        <f t="shared" si="0"/>
        <v>59940</v>
      </c>
      <c r="F7" s="41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41">
        <v>50</v>
      </c>
      <c r="C8" s="7">
        <v>550</v>
      </c>
      <c r="D8" s="7">
        <v>550</v>
      </c>
      <c r="E8" s="41">
        <f t="shared" si="0"/>
        <v>66600</v>
      </c>
      <c r="F8" s="41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41">
        <v>100</v>
      </c>
      <c r="C9" s="7">
        <v>570</v>
      </c>
      <c r="D9" s="7">
        <v>30</v>
      </c>
      <c r="E9" s="41">
        <f t="shared" si="0"/>
        <v>133200</v>
      </c>
      <c r="F9" s="41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41">
        <v>35</v>
      </c>
      <c r="C10" s="7">
        <v>173</v>
      </c>
      <c r="D10" s="7">
        <v>254</v>
      </c>
      <c r="E10" s="41">
        <f t="shared" si="0"/>
        <v>46620</v>
      </c>
      <c r="F10" s="41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41">
        <v>40</v>
      </c>
      <c r="C11" s="7">
        <v>150</v>
      </c>
      <c r="D11" s="7">
        <v>180</v>
      </c>
      <c r="E11" s="41">
        <f t="shared" si="0"/>
        <v>53280</v>
      </c>
      <c r="F11" s="41">
        <f t="shared" si="1"/>
        <v>17582400</v>
      </c>
      <c r="G11" s="5">
        <f t="shared" si="2"/>
        <v>7</v>
      </c>
    </row>
    <row r="12" spans="1:7" x14ac:dyDescent="0.4">
      <c r="A12" s="24" t="s">
        <v>207</v>
      </c>
      <c r="B12" s="24"/>
      <c r="C12" s="7">
        <f>SUM(C4:C11)</f>
        <v>2213</v>
      </c>
      <c r="D12" s="7">
        <f t="shared" ref="D12:F12" si="3">SUM(D4:D11)</f>
        <v>1844</v>
      </c>
      <c r="E12" s="7">
        <f t="shared" si="3"/>
        <v>672660</v>
      </c>
      <c r="F12" s="7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22860</xdr:colOff>
                    <xdr:row>13</xdr:row>
                    <xdr:rowOff>30480</xdr:rowOff>
                  </from>
                  <to>
                    <xdr:col>2</xdr:col>
                    <xdr:colOff>678180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pinky</cp:lastModifiedBy>
  <dcterms:created xsi:type="dcterms:W3CDTF">2023-04-27T08:01:32Z</dcterms:created>
  <dcterms:modified xsi:type="dcterms:W3CDTF">2025-07-23T09:38:08Z</dcterms:modified>
</cp:coreProperties>
</file>