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9\Desktop\2026\Certificates\컴활 2급\실기\시나공 기출문제집\길벗컴활2급기출\02 최신기출유형\"/>
    </mc:Choice>
  </mc:AlternateContent>
  <xr:revisionPtr revIDLastSave="0" documentId="13_ncr:1_{3F8CC183-09E9-4B1E-B54B-A1927CBF2224}" xr6:coauthVersionLast="47" xr6:coauthVersionMax="47" xr10:uidLastSave="{00000000-0000-0000-0000-000000000000}"/>
  <bookViews>
    <workbookView xWindow="-108" yWindow="-108" windowWidth="23256" windowHeight="12576" firstSheet="1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<sst xmlns="http://schemas.openxmlformats.org/spreadsheetml/2006/main" count="354" uniqueCount="253">
  <si>
    <t>과일 경매가격표</t>
  </si>
  <si>
    <t>[표1]</t>
  </si>
  <si>
    <t>서점별 도서 주문 현황</t>
  </si>
  <si>
    <t>[표2]</t>
  </si>
  <si>
    <t>근무평가표</t>
  </si>
  <si>
    <t>업체명</t>
  </si>
  <si>
    <t>주문량</t>
  </si>
  <si>
    <t>단가</t>
  </si>
  <si>
    <t>판매액</t>
  </si>
  <si>
    <t>할인액</t>
  </si>
  <si>
    <t>사원코드</t>
  </si>
  <si>
    <t>성별</t>
  </si>
  <si>
    <t>업무수행</t>
  </si>
  <si>
    <t>근태</t>
  </si>
  <si>
    <t>책임감</t>
  </si>
  <si>
    <t>총점</t>
  </si>
  <si>
    <t>대한서점</t>
  </si>
  <si>
    <t>김진희</t>
  </si>
  <si>
    <t>여</t>
  </si>
  <si>
    <t>한강서점</t>
  </si>
  <si>
    <t>신유섭</t>
  </si>
  <si>
    <t>남</t>
  </si>
  <si>
    <t>서울서점</t>
  </si>
  <si>
    <t>허영심</t>
  </si>
  <si>
    <t>한국서점</t>
  </si>
  <si>
    <t>황경수</t>
  </si>
  <si>
    <t>보라서점</t>
  </si>
  <si>
    <t>이민영</t>
  </si>
  <si>
    <t>지원서점</t>
  </si>
  <si>
    <t>안영호</t>
  </si>
  <si>
    <t>도움서점</t>
  </si>
  <si>
    <t>서수민</t>
  </si>
  <si>
    <t>한방서점</t>
  </si>
  <si>
    <t>강영진</t>
  </si>
  <si>
    <t>영웅서점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</si>
  <si>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</si>
  <si>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</si>
  <si>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</si>
  <si>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</si>
  <si>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</si>
  <si>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</si>
  <si>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</si>
  <si>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</si>
  <si>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</si>
  <si>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</si>
  <si>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</si>
  <si>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</si>
  <si>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</si>
  <si>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</si>
  <si>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</si>
  <si>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</si>
  <si>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</si>
  <si>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</si>
  <si>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</si>
  <si>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</si>
  <si>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</si>
  <si>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</si>
  <si>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</si>
  <si>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</si>
  <si>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</si>
  <si>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</si>
  <si>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</si>
  <si>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</si>
  <si>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</si>
  <si>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</si>
  <si>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</si>
  <si>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</si>
  <si>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</si>
  <si>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</si>
  <si>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</si>
  <si>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</si>
  <si>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</si>
  <si>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</si>
  <si>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</si>
  <si>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</si>
  <si>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</si>
  <si>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</si>
  <si>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</si>
  <si>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</si>
  <si>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</si>
  <si>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</si>
  <si>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</si>
  <si>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</si>
  <si>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</si>
  <si>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</si>
  <si>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</si>
  <si>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</si>
  <si>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</si>
  <si>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</si>
  <si>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</si>
  <si>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</si>
  <si>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</si>
  <si>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</si>
  <si>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</si>
  <si>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</si>
  <si>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</si>
  <si>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</si>
  <si>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</si>
  <si>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</si>
  <si>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</si>
  <si>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</si>
  <si>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</si>
  <si>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</si>
  <si>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</si>
  <si>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</si>
  <si>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</si>
  <si>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</si>
  <si>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</si>
  <si>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</si>
  <si>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</si>
  <si>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</si>
  <si>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</si>
  <si>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</si>
  <si>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</si>
  <si>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</si>
  <si>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</si>
  <si>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</si>
  <si>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</si>
  <si>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</si>
  <si>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</si>
  <si>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</si>
  <si>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</si>
  <si>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</si>
  <si>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</si>
  <si>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</si>
  <si>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</si>
  <si>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</si>
  <si>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</si>
  <si>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</si>
  <si>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</si>
  <si>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</si>
  <si>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</si>
  <si>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</si>
  <si>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</si>
  <si>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</si>
  <si>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</si>
  <si>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</si>
  <si>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</si>
  <si>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</si>
  <si>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</si>
  <si>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</si>
  <si>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</si>
  <si>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</si>
  <si>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</si>
  <si>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</si>
  <si>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</si>
  <si>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</si>
  <si>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</si>
  <si>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</si>
  <si>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</si>
  <si>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</si>
  <si>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</si>
  <si>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</si>
  <si>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</si>
  <si>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</si>
  <si>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</si>
  <si>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</si>
  <si>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</si>
  <si>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</si>
  <si>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</si>
  <si>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</si>
  <si>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</si>
  <si>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</si>
  <si>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</si>
  <si>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</si>
  <si>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</si>
  <si>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</si>
  <si>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</si>
  <si>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</si>
  <si>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</si>
  <si>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</si>
  <si>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</si>
  <si>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</si>
  <si>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</si>
  <si>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</si>
  <si>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</si>
  <si>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</si>
  <si>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</si>
  <si>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</si>
  <si>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</si>
  <si>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</si>
  <si>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</si>
  <si>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</si>
  <si>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</si>
  <si>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</si>
  <si>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</si>
  <si>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</si>
  <si>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</si>
  <si>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</si>
  <si>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</si>
  <si>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</si>
  <si>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</si>
  <si>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</si>
  <si>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</si>
  <si>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</si>
  <si>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</si>
  <si>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</si>
  <si>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</si>
  <si>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</si>
  <si>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</si>
  <si>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</si>
  <si>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</si>
  <si>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</si>
  <si>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</si>
  <si>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</si>
  <si>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</si>
  <si>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</si>
  <si>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</si>
  <si>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</si>
  <si>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</si>
  <si>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</si>
  <si>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</si>
  <si>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</si>
  <si>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</si>
  <si>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</si>
  <si>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</si>
  <si>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</si>
  <si>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</si>
  <si>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</si>
  <si>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r>
      <rPr>
        <b/>
        <sz val="20"/>
        <color theme="1"/>
        <rFont val="궁서체"/>
        <family val="1"/>
        <charset val="129"/>
      </rPr>
      <t>♠</t>
    </r>
    <r>
      <rPr>
        <b/>
        <u/>
        <sz val="20"/>
        <color theme="1"/>
        <rFont val="궁서체"/>
        <family val="1"/>
        <charset val="129"/>
      </rPr>
      <t>상공전자 사원 관리 현황</t>
    </r>
    <r>
      <rPr>
        <b/>
        <sz val="20"/>
        <color theme="1"/>
        <rFont val="궁서체"/>
        <family val="1"/>
        <charset val="129"/>
      </rPr>
      <t>♠</t>
    </r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</si>
  <si>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</si>
  <si>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</si>
  <si>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</si>
  <si>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</si>
  <si>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</si>
  <si>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</si>
  <si>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</si>
  <si>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</si>
  <si>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</si>
  <si>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</si>
  <si>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</si>
  <si>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</si>
  <si>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</si>
  <si>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</si>
  <si>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</si>
  <si>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</si>
  <si>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</si>
  <si>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</si>
  <si>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</si>
  <si>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</si>
  <si>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</si>
  <si>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</si>
  <si>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</si>
  <si>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</si>
  <si>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5월7일</t>
  </si>
  <si>
    <t>5월8일</t>
  </si>
  <si>
    <t>6월10일</t>
  </si>
  <si>
    <t>6월15일</t>
  </si>
  <si>
    <t>6월22일</t>
  </si>
  <si>
    <t>7월8일</t>
  </si>
  <si>
    <t>7월10일</t>
  </si>
  <si>
    <t>성별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</si>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</sst>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8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20"/>
      <color theme="1"/>
      <name val="궁서체"/>
      <family val="1"/>
      <charset val="129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10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41" fontId="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차트작업!$A$9:$A$13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차트작업!$C$9:$C$13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4D187D4-E0B9-172B-336F-C0BC4FFF4417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9" refreshedDate="46089.937228009258" createdVersion="8" refreshedVersion="8" minRefreshableVersion="3" recordCount="12" xr:uid="{22535FB0-BF24-48CE-B4CF-3F0B9F12BA16}">
  <cacheSource type="worksheet">
    <worksheetSource ref="A3:F15" sheet="분석작업-1"/>
  </cacheSource>
  <cacheFields count="8">
    <cacheField name="출고일" numFmtId="176">
      <sharedItems containsSemiMixedTypes="0" containsNonDate="0" containsDate="1" containsString="0" minDate="2023-05-07T00:00:00" maxDate="2023-07-17T00:00:00" count="10">
        <d v="2023-05-07T00:00:00"/>
        <d v="2023-05-08T00:00:00"/>
        <d v="2023-05-15T00:00:00"/>
        <d v="2023-06-10T00:00:00"/>
        <d v="2023-06-15T00:00:00"/>
        <d v="2023-06-17T00:00:00"/>
        <d v="2023-06-22T00:00:00"/>
        <d v="2023-07-08T00:00:00"/>
        <d v="2023-07-10T00:00:00"/>
        <d v="2023-07-16T00:00:00"/>
      </sharedItems>
      <fieldGroup par="7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일(출고일)" numFmtId="0" databaseField="0">
      <fieldGroup base="0">
        <rangePr groupBy="days" startDate="2023-05-07T00:00:00" endDate="2023-07-17T00:00:00"/>
        <groupItems count="368">
          <s v="&lt;2023-05-07"/>
          <s v="1월1일"/>
          <s v="1월2일"/>
          <s v="1월3일"/>
          <s v="1월4일"/>
          <s v="1월5일"/>
          <s v="1월6일"/>
          <s v="1월7일"/>
          <s v="1월8일"/>
          <s v="1월9일"/>
          <s v="1월10일"/>
          <s v="1월11일"/>
          <s v="1월12일"/>
          <s v="1월13일"/>
          <s v="1월14일"/>
          <s v="1월15일"/>
          <s v="1월16일"/>
          <s v="1월17일"/>
          <s v="1월18일"/>
          <s v="1월19일"/>
          <s v="1월20일"/>
          <s v="1월21일"/>
          <s v="1월22일"/>
          <s v="1월23일"/>
          <s v="1월24일"/>
          <s v="1월25일"/>
          <s v="1월26일"/>
          <s v="1월27일"/>
          <s v="1월28일"/>
          <s v="1월29일"/>
          <s v="1월30일"/>
          <s v="1월31일"/>
          <s v="2월1일"/>
          <s v="2월2일"/>
          <s v="2월3일"/>
          <s v="2월4일"/>
          <s v="2월5일"/>
          <s v="2월6일"/>
          <s v="2월7일"/>
          <s v="2월8일"/>
          <s v="2월9일"/>
          <s v="2월10일"/>
          <s v="2월11일"/>
          <s v="2월12일"/>
          <s v="2월13일"/>
          <s v="2월14일"/>
          <s v="2월15일"/>
          <s v="2월16일"/>
          <s v="2월17일"/>
          <s v="2월18일"/>
          <s v="2월19일"/>
          <s v="2월20일"/>
          <s v="2월21일"/>
          <s v="2월22일"/>
          <s v="2월23일"/>
          <s v="2월24일"/>
          <s v="2월25일"/>
          <s v="2월26일"/>
          <s v="2월27일"/>
          <s v="2월28일"/>
          <s v="2월29일"/>
          <s v="3월1일"/>
          <s v="3월2일"/>
          <s v="3월3일"/>
          <s v="3월4일"/>
          <s v="3월5일"/>
          <s v="3월6일"/>
          <s v="3월7일"/>
          <s v="3월8일"/>
          <s v="3월9일"/>
          <s v="3월10일"/>
          <s v="3월11일"/>
          <s v="3월12일"/>
          <s v="3월13일"/>
          <s v="3월14일"/>
          <s v="3월15일"/>
          <s v="3월16일"/>
          <s v="3월17일"/>
          <s v="3월18일"/>
          <s v="3월19일"/>
          <s v="3월20일"/>
          <s v="3월21일"/>
          <s v="3월22일"/>
          <s v="3월23일"/>
          <s v="3월24일"/>
          <s v="3월25일"/>
          <s v="3월26일"/>
          <s v="3월27일"/>
          <s v="3월28일"/>
          <s v="3월29일"/>
          <s v="3월30일"/>
          <s v="3월31일"/>
          <s v="4월1일"/>
          <s v="4월2일"/>
          <s v="4월3일"/>
          <s v="4월4일"/>
          <s v="4월5일"/>
          <s v="4월6일"/>
          <s v="4월7일"/>
          <s v="4월8일"/>
          <s v="4월9일"/>
          <s v="4월10일"/>
          <s v="4월11일"/>
          <s v="4월12일"/>
          <s v="4월13일"/>
          <s v="4월14일"/>
          <s v="4월15일"/>
          <s v="4월16일"/>
          <s v="4월17일"/>
          <s v="4월18일"/>
          <s v="4월19일"/>
          <s v="4월20일"/>
          <s v="4월21일"/>
          <s v="4월22일"/>
          <s v="4월23일"/>
          <s v="4월24일"/>
          <s v="4월25일"/>
          <s v="4월26일"/>
          <s v="4월27일"/>
          <s v="4월28일"/>
          <s v="4월29일"/>
          <s v="4월30일"/>
          <s v="5월1일"/>
          <s v="5월2일"/>
          <s v="5월3일"/>
          <s v="5월4일"/>
          <s v="5월5일"/>
          <s v="5월6일"/>
          <s v="5월7일"/>
          <s v="5월8일"/>
          <s v="5월9일"/>
          <s v="5월10일"/>
          <s v="5월11일"/>
          <s v="5월12일"/>
          <s v="5월13일"/>
          <s v="5월14일"/>
          <s v="5월15일"/>
          <s v="5월16일"/>
          <s v="5월17일"/>
          <s v="5월18일"/>
          <s v="5월19일"/>
          <s v="5월20일"/>
          <s v="5월21일"/>
          <s v="5월22일"/>
          <s v="5월23일"/>
          <s v="5월24일"/>
          <s v="5월25일"/>
          <s v="5월26일"/>
          <s v="5월27일"/>
          <s v="5월28일"/>
          <s v="5월29일"/>
          <s v="5월30일"/>
          <s v="5월31일"/>
          <s v="6월1일"/>
          <s v="6월2일"/>
          <s v="6월3일"/>
          <s v="6월4일"/>
          <s v="6월5일"/>
          <s v="6월6일"/>
          <s v="6월7일"/>
          <s v="6월8일"/>
          <s v="6월9일"/>
          <s v="6월10일"/>
          <s v="6월11일"/>
          <s v="6월12일"/>
          <s v="6월13일"/>
          <s v="6월14일"/>
          <s v="6월15일"/>
          <s v="6월16일"/>
          <s v="6월17일"/>
          <s v="6월18일"/>
          <s v="6월19일"/>
          <s v="6월20일"/>
          <s v="6월21일"/>
          <s v="6월22일"/>
          <s v="6월23일"/>
          <s v="6월24일"/>
          <s v="6월25일"/>
          <s v="6월26일"/>
          <s v="6월27일"/>
          <s v="6월28일"/>
          <s v="6월29일"/>
          <s v="6월30일"/>
          <s v="7월1일"/>
          <s v="7월2일"/>
          <s v="7월3일"/>
          <s v="7월4일"/>
          <s v="7월5일"/>
          <s v="7월6일"/>
          <s v="7월7일"/>
          <s v="7월8일"/>
          <s v="7월9일"/>
          <s v="7월10일"/>
          <s v="7월11일"/>
          <s v="7월12일"/>
          <s v="7월13일"/>
          <s v="7월14일"/>
          <s v="7월15일"/>
          <s v="7월16일"/>
          <s v="7월17일"/>
          <s v="7월18일"/>
          <s v="7월19일"/>
          <s v="7월20일"/>
          <s v="7월21일"/>
          <s v="7월22일"/>
          <s v="7월23일"/>
          <s v="7월24일"/>
          <s v="7월25일"/>
          <s v="7월26일"/>
          <s v="7월27일"/>
          <s v="7월28일"/>
          <s v="7월29일"/>
          <s v="7월30일"/>
          <s v="7월31일"/>
          <s v="8월1일"/>
          <s v="8월2일"/>
          <s v="8월3일"/>
          <s v="8월4일"/>
          <s v="8월5일"/>
          <s v="8월6일"/>
          <s v="8월7일"/>
          <s v="8월8일"/>
          <s v="8월9일"/>
          <s v="8월10일"/>
          <s v="8월11일"/>
          <s v="8월12일"/>
          <s v="8월13일"/>
          <s v="8월14일"/>
          <s v="8월15일"/>
          <s v="8월16일"/>
          <s v="8월17일"/>
          <s v="8월18일"/>
          <s v="8월19일"/>
          <s v="8월20일"/>
          <s v="8월21일"/>
          <s v="8월22일"/>
          <s v="8월23일"/>
          <s v="8월24일"/>
          <s v="8월25일"/>
          <s v="8월26일"/>
          <s v="8월27일"/>
          <s v="8월28일"/>
          <s v="8월29일"/>
          <s v="8월30일"/>
          <s v="8월31일"/>
          <s v="9월1일"/>
          <s v="9월2일"/>
          <s v="9월3일"/>
          <s v="9월4일"/>
          <s v="9월5일"/>
          <s v="9월6일"/>
          <s v="9월7일"/>
          <s v="9월8일"/>
          <s v="9월9일"/>
          <s v="9월10일"/>
          <s v="9월11일"/>
          <s v="9월12일"/>
          <s v="9월13일"/>
          <s v="9월14일"/>
          <s v="9월15일"/>
          <s v="9월16일"/>
          <s v="9월17일"/>
          <s v="9월18일"/>
          <s v="9월19일"/>
          <s v="9월20일"/>
          <s v="9월21일"/>
          <s v="9월22일"/>
          <s v="9월23일"/>
          <s v="9월24일"/>
          <s v="9월25일"/>
          <s v="9월26일"/>
          <s v="9월27일"/>
          <s v="9월28일"/>
          <s v="9월29일"/>
          <s v="9월30일"/>
          <s v="10월1일"/>
          <s v="10월2일"/>
          <s v="10월3일"/>
          <s v="10월4일"/>
          <s v="10월5일"/>
          <s v="10월6일"/>
          <s v="10월7일"/>
          <s v="10월8일"/>
          <s v="10월9일"/>
          <s v="10월10일"/>
          <s v="10월11일"/>
          <s v="10월12일"/>
          <s v="10월13일"/>
          <s v="10월14일"/>
          <s v="10월15일"/>
          <s v="10월16일"/>
          <s v="10월17일"/>
          <s v="10월18일"/>
          <s v="10월19일"/>
          <s v="10월20일"/>
          <s v="10월21일"/>
          <s v="10월22일"/>
          <s v="10월23일"/>
          <s v="10월24일"/>
          <s v="10월25일"/>
          <s v="10월26일"/>
          <s v="10월27일"/>
          <s v="10월28일"/>
          <s v="10월29일"/>
          <s v="10월30일"/>
          <s v="10월31일"/>
          <s v="11월1일"/>
          <s v="11월2일"/>
          <s v="11월3일"/>
          <s v="11월4일"/>
          <s v="11월5일"/>
          <s v="11월6일"/>
          <s v="11월7일"/>
          <s v="11월8일"/>
          <s v="11월9일"/>
          <s v="11월10일"/>
          <s v="11월11일"/>
          <s v="11월12일"/>
          <s v="11월13일"/>
          <s v="11월14일"/>
          <s v="11월15일"/>
          <s v="11월16일"/>
          <s v="11월17일"/>
          <s v="11월18일"/>
          <s v="11월19일"/>
          <s v="11월20일"/>
          <s v="11월21일"/>
          <s v="11월22일"/>
          <s v="11월23일"/>
          <s v="11월24일"/>
          <s v="11월25일"/>
          <s v="11월26일"/>
          <s v="11월27일"/>
          <s v="11월28일"/>
          <s v="11월29일"/>
          <s v="11월30일"/>
          <s v="12월1일"/>
          <s v="12월2일"/>
          <s v="12월3일"/>
          <s v="12월4일"/>
          <s v="12월5일"/>
          <s v="12월6일"/>
          <s v="12월7일"/>
          <s v="12월8일"/>
          <s v="12월9일"/>
          <s v="12월10일"/>
          <s v="12월11일"/>
          <s v="12월12일"/>
          <s v="12월13일"/>
          <s v="12월14일"/>
          <s v="12월15일"/>
          <s v="12월16일"/>
          <s v="12월17일"/>
          <s v="12월18일"/>
          <s v="12월19일"/>
          <s v="12월20일"/>
          <s v="12월21일"/>
          <s v="12월22일"/>
          <s v="12월23일"/>
          <s v="12월24일"/>
          <s v="12월25일"/>
          <s v="12월26일"/>
          <s v="12월27일"/>
          <s v="12월28일"/>
          <s v="12월29일"/>
          <s v="12월30일"/>
          <s v="12월31일"/>
          <s v="&gt;2023-07-17"/>
        </groupItems>
      </fieldGroup>
    </cacheField>
    <cacheField name="개월(출고일)" numFmtId="0" databaseField="0">
      <fieldGroup base="0">
        <rangePr groupBy="months" startDate="2023-05-07T00:00:00" endDate="2023-07-17T00:00:00"/>
        <groupItems count="14">
          <s v="&lt;2023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B8B0C7-D18F-4340-A6C6-10A29FE3424A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32" firstHeaderRow="1" firstDataRow="2" firstDataCol="1" rowPageCount="1" colPageCount="1"/>
  <pivotFields count="8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6"/>
  </rowFields>
  <rowItems count="10">
    <i>
      <x v="5"/>
    </i>
    <i r="1">
      <x v="128"/>
    </i>
    <i r="1">
      <x v="129"/>
    </i>
    <i>
      <x v="6"/>
    </i>
    <i r="1">
      <x v="162"/>
    </i>
    <i r="1">
      <x v="167"/>
    </i>
    <i r="1">
      <x v="174"/>
    </i>
    <i>
      <x v="7"/>
    </i>
    <i r="1">
      <x v="190"/>
    </i>
    <i r="1">
      <x v="192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3" sqref="D13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201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4">
      <c r="A4" s="1" t="s">
        <v>207</v>
      </c>
      <c r="B4" s="1" t="s">
        <v>213</v>
      </c>
      <c r="C4" s="2">
        <v>44996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208</v>
      </c>
      <c r="B5" s="1" t="s">
        <v>214</v>
      </c>
      <c r="C5" s="2">
        <v>44997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209</v>
      </c>
      <c r="B6" s="1" t="s">
        <v>215</v>
      </c>
      <c r="C6" s="2">
        <v>44999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210</v>
      </c>
      <c r="B7" s="1" t="s">
        <v>216</v>
      </c>
      <c r="C7" s="2">
        <v>45000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211</v>
      </c>
      <c r="B8" s="1" t="s">
        <v>217</v>
      </c>
      <c r="C8" s="2">
        <v>45001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212</v>
      </c>
      <c r="B9" s="1" t="s">
        <v>218</v>
      </c>
      <c r="C9" s="2">
        <v>45002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J10" sqref="J10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3" t="s">
        <v>219</v>
      </c>
      <c r="B1" s="23"/>
      <c r="C1" s="23"/>
      <c r="D1" s="23"/>
      <c r="E1" s="23"/>
      <c r="F1" s="23"/>
      <c r="G1" s="23"/>
    </row>
    <row r="3" spans="1:7" ht="18" thickBot="1" x14ac:dyDescent="0.45">
      <c r="A3" s="27" t="s">
        <v>41</v>
      </c>
      <c r="B3" s="28" t="s">
        <v>44</v>
      </c>
      <c r="C3" s="28" t="s">
        <v>11</v>
      </c>
      <c r="D3" s="28" t="s">
        <v>42</v>
      </c>
      <c r="E3" s="28" t="s">
        <v>101</v>
      </c>
      <c r="F3" s="28" t="s">
        <v>102</v>
      </c>
      <c r="G3" s="28" t="s">
        <v>103</v>
      </c>
    </row>
    <row r="4" spans="1:7" ht="18" thickTop="1" x14ac:dyDescent="0.4">
      <c r="A4" s="19" t="s">
        <v>104</v>
      </c>
      <c r="B4" s="11" t="s">
        <v>105</v>
      </c>
      <c r="C4" s="11" t="s">
        <v>18</v>
      </c>
      <c r="D4" s="11" t="s">
        <v>50</v>
      </c>
      <c r="E4" s="11" t="s">
        <v>106</v>
      </c>
      <c r="F4" s="11" t="s">
        <v>107</v>
      </c>
      <c r="G4" s="26">
        <v>2800000</v>
      </c>
    </row>
    <row r="5" spans="1:7" x14ac:dyDescent="0.4">
      <c r="A5" s="24"/>
      <c r="B5" s="7" t="s">
        <v>108</v>
      </c>
      <c r="C5" s="7" t="s">
        <v>21</v>
      </c>
      <c r="D5" s="7" t="s">
        <v>53</v>
      </c>
      <c r="E5" s="7" t="s">
        <v>109</v>
      </c>
      <c r="F5" s="7" t="s">
        <v>110</v>
      </c>
      <c r="G5" s="25">
        <v>2400000</v>
      </c>
    </row>
    <row r="6" spans="1:7" x14ac:dyDescent="0.4">
      <c r="A6" s="24"/>
      <c r="B6" s="7" t="s">
        <v>111</v>
      </c>
      <c r="C6" s="7" t="s">
        <v>21</v>
      </c>
      <c r="D6" s="7" t="s">
        <v>56</v>
      </c>
      <c r="E6" s="7" t="s">
        <v>112</v>
      </c>
      <c r="F6" s="7" t="s">
        <v>113</v>
      </c>
      <c r="G6" s="25">
        <v>2000000</v>
      </c>
    </row>
    <row r="7" spans="1:7" x14ac:dyDescent="0.4">
      <c r="A7" s="24" t="s">
        <v>114</v>
      </c>
      <c r="B7" s="7" t="s">
        <v>115</v>
      </c>
      <c r="C7" s="7" t="s">
        <v>18</v>
      </c>
      <c r="D7" s="7" t="s">
        <v>50</v>
      </c>
      <c r="E7" s="7" t="s">
        <v>116</v>
      </c>
      <c r="F7" s="7" t="s">
        <v>117</v>
      </c>
      <c r="G7" s="25">
        <v>2800000</v>
      </c>
    </row>
    <row r="8" spans="1:7" x14ac:dyDescent="0.4">
      <c r="A8" s="24"/>
      <c r="B8" s="7" t="s">
        <v>118</v>
      </c>
      <c r="C8" s="7" t="s">
        <v>21</v>
      </c>
      <c r="D8" s="7" t="s">
        <v>53</v>
      </c>
      <c r="E8" s="7" t="s">
        <v>119</v>
      </c>
      <c r="F8" s="7" t="s">
        <v>120</v>
      </c>
      <c r="G8" s="25">
        <v>2400000</v>
      </c>
    </row>
    <row r="9" spans="1:7" x14ac:dyDescent="0.4">
      <c r="A9" s="24"/>
      <c r="B9" s="7" t="s">
        <v>121</v>
      </c>
      <c r="C9" s="7" t="s">
        <v>21</v>
      </c>
      <c r="D9" s="7" t="s">
        <v>56</v>
      </c>
      <c r="E9" s="7" t="s">
        <v>112</v>
      </c>
      <c r="F9" s="7" t="s">
        <v>122</v>
      </c>
      <c r="G9" s="25">
        <v>2000000</v>
      </c>
    </row>
    <row r="10" spans="1:7" x14ac:dyDescent="0.4">
      <c r="A10" s="24" t="s">
        <v>59</v>
      </c>
      <c r="B10" s="7" t="s">
        <v>123</v>
      </c>
      <c r="C10" s="7" t="s">
        <v>18</v>
      </c>
      <c r="D10" s="7" t="s">
        <v>50</v>
      </c>
      <c r="E10" s="7" t="s">
        <v>116</v>
      </c>
      <c r="F10" s="7" t="s">
        <v>124</v>
      </c>
      <c r="G10" s="25">
        <v>2800000</v>
      </c>
    </row>
    <row r="11" spans="1:7" x14ac:dyDescent="0.4">
      <c r="A11" s="24"/>
      <c r="B11" s="7" t="s">
        <v>125</v>
      </c>
      <c r="C11" s="7" t="s">
        <v>21</v>
      </c>
      <c r="D11" s="7" t="s">
        <v>53</v>
      </c>
      <c r="E11" s="7" t="s">
        <v>109</v>
      </c>
      <c r="F11" s="7" t="s">
        <v>126</v>
      </c>
      <c r="G11" s="25">
        <v>2400000</v>
      </c>
    </row>
    <row r="12" spans="1:7" x14ac:dyDescent="0.4">
      <c r="A12" s="24"/>
      <c r="B12" s="7" t="s">
        <v>127</v>
      </c>
      <c r="C12" s="7" t="s">
        <v>18</v>
      </c>
      <c r="D12" s="7" t="s">
        <v>56</v>
      </c>
      <c r="E12" s="7" t="s">
        <v>128</v>
      </c>
      <c r="F12" s="7" t="s">
        <v>129</v>
      </c>
      <c r="G12" s="25">
        <v>2000000</v>
      </c>
    </row>
    <row r="13" spans="1:7" x14ac:dyDescent="0.4">
      <c r="A13" s="24" t="s">
        <v>130</v>
      </c>
      <c r="B13" s="7" t="s">
        <v>131</v>
      </c>
      <c r="C13" s="7" t="s">
        <v>18</v>
      </c>
      <c r="D13" s="7" t="s">
        <v>132</v>
      </c>
      <c r="E13" s="7" t="s">
        <v>133</v>
      </c>
      <c r="F13" s="7" t="s">
        <v>134</v>
      </c>
      <c r="G13" s="25">
        <v>3200000</v>
      </c>
    </row>
    <row r="14" spans="1:7" x14ac:dyDescent="0.4">
      <c r="A14" s="24"/>
      <c r="B14" s="7" t="s">
        <v>135</v>
      </c>
      <c r="C14" s="7" t="s">
        <v>21</v>
      </c>
      <c r="D14" s="7" t="s">
        <v>53</v>
      </c>
      <c r="E14" s="7" t="s">
        <v>136</v>
      </c>
      <c r="F14" s="7" t="s">
        <v>137</v>
      </c>
      <c r="G14" s="25">
        <v>2400000</v>
      </c>
    </row>
    <row r="15" spans="1:7" x14ac:dyDescent="0.4">
      <c r="A15" s="24"/>
      <c r="B15" s="7" t="s">
        <v>138</v>
      </c>
      <c r="C15" s="7" t="s">
        <v>21</v>
      </c>
      <c r="D15" s="7" t="s">
        <v>56</v>
      </c>
      <c r="E15" s="7" t="s">
        <v>139</v>
      </c>
      <c r="F15" s="7" t="s">
        <v>140</v>
      </c>
      <c r="G15" s="25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G18" sqref="G18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141</v>
      </c>
    </row>
    <row r="3" spans="2:6" x14ac:dyDescent="0.4">
      <c r="B3" t="s">
        <v>220</v>
      </c>
      <c r="C3" t="s">
        <v>221</v>
      </c>
      <c r="D3" t="s">
        <v>222</v>
      </c>
      <c r="E3" t="s">
        <v>223</v>
      </c>
      <c r="F3" t="s">
        <v>224</v>
      </c>
    </row>
    <row r="4" spans="2:6" x14ac:dyDescent="0.4">
      <c r="B4" t="s">
        <v>225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226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227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228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229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230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231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232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233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234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235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236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25" workbookViewId="0">
      <selection activeCell="H28" sqref="H28"/>
    </sheetView>
  </sheetViews>
  <sheetFormatPr defaultRowHeight="17.399999999999999" x14ac:dyDescent="0.4"/>
  <cols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2</v>
      </c>
      <c r="G1" s="5" t="s">
        <v>3</v>
      </c>
      <c r="H1" s="6" t="s">
        <v>4</v>
      </c>
    </row>
    <row r="2" spans="1:12" x14ac:dyDescent="0.4">
      <c r="A2" s="7" t="s">
        <v>5</v>
      </c>
      <c r="B2" s="7" t="s">
        <v>6</v>
      </c>
      <c r="C2" s="7" t="s">
        <v>7</v>
      </c>
      <c r="D2" s="7" t="s">
        <v>8</v>
      </c>
      <c r="E2" s="9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</row>
    <row r="3" spans="1:12" x14ac:dyDescent="0.4">
      <c r="A3" s="7" t="s">
        <v>16</v>
      </c>
      <c r="B3" s="7">
        <v>300</v>
      </c>
      <c r="C3" s="8">
        <v>16000</v>
      </c>
      <c r="D3" s="8">
        <v>4800000</v>
      </c>
      <c r="E3" s="8">
        <f>ROUNDDOWN(D3*IF(B3&gt;=300,"18%",IF(B3&gt;=200,"13%","7%")),-3)</f>
        <v>864000</v>
      </c>
      <c r="G3" s="7" t="s">
        <v>17</v>
      </c>
      <c r="H3" s="7" t="s">
        <v>18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7" t="s">
        <v>19</v>
      </c>
      <c r="B4" s="7">
        <v>250</v>
      </c>
      <c r="C4" s="8">
        <v>16000</v>
      </c>
      <c r="D4" s="8">
        <v>4000000</v>
      </c>
      <c r="E4" s="8">
        <f t="shared" ref="E4:E11" si="0">ROUNDDOWN(D4*IF(B4&gt;=300,"18%",IF(B4&gt;=200,"13%","7%")),-3)</f>
        <v>520000</v>
      </c>
      <c r="G4" s="7" t="s">
        <v>20</v>
      </c>
      <c r="H4" s="7" t="s">
        <v>21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7" t="s">
        <v>22</v>
      </c>
      <c r="B5" s="7">
        <v>195</v>
      </c>
      <c r="C5" s="8">
        <v>16000</v>
      </c>
      <c r="D5" s="8">
        <v>3120000</v>
      </c>
      <c r="E5" s="8">
        <f t="shared" si="0"/>
        <v>218000</v>
      </c>
      <c r="G5" s="7" t="s">
        <v>23</v>
      </c>
      <c r="H5" s="7" t="s">
        <v>18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7" t="s">
        <v>24</v>
      </c>
      <c r="B6" s="7">
        <v>300</v>
      </c>
      <c r="C6" s="8">
        <v>16000</v>
      </c>
      <c r="D6" s="8">
        <v>4800000</v>
      </c>
      <c r="E6" s="8">
        <f t="shared" si="0"/>
        <v>864000</v>
      </c>
      <c r="G6" s="7" t="s">
        <v>25</v>
      </c>
      <c r="H6" s="7" t="s">
        <v>21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7" t="s">
        <v>26</v>
      </c>
      <c r="B7" s="7">
        <v>200</v>
      </c>
      <c r="C7" s="8">
        <v>16000</v>
      </c>
      <c r="D7" s="8">
        <v>3200000</v>
      </c>
      <c r="E7" s="8">
        <f t="shared" si="0"/>
        <v>416000</v>
      </c>
      <c r="G7" s="7" t="s">
        <v>27</v>
      </c>
      <c r="H7" s="7" t="s">
        <v>18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7" t="s">
        <v>28</v>
      </c>
      <c r="B8" s="7">
        <v>240</v>
      </c>
      <c r="C8" s="8">
        <v>16000</v>
      </c>
      <c r="D8" s="8">
        <v>3840000</v>
      </c>
      <c r="E8" s="8">
        <f t="shared" si="0"/>
        <v>499000</v>
      </c>
      <c r="G8" s="7" t="s">
        <v>29</v>
      </c>
      <c r="H8" s="7" t="s">
        <v>21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7" t="s">
        <v>30</v>
      </c>
      <c r="B9" s="7">
        <v>180</v>
      </c>
      <c r="C9" s="8">
        <v>16000</v>
      </c>
      <c r="D9" s="8">
        <v>2880000</v>
      </c>
      <c r="E9" s="8">
        <f t="shared" si="0"/>
        <v>201000</v>
      </c>
      <c r="G9" s="7" t="s">
        <v>31</v>
      </c>
      <c r="H9" s="7" t="s">
        <v>18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7" t="s">
        <v>32</v>
      </c>
      <c r="B10" s="7">
        <v>330</v>
      </c>
      <c r="C10" s="8">
        <v>16000</v>
      </c>
      <c r="D10" s="8">
        <v>5280000</v>
      </c>
      <c r="E10" s="8">
        <f t="shared" si="0"/>
        <v>950000</v>
      </c>
      <c r="G10" s="7" t="s">
        <v>33</v>
      </c>
      <c r="H10" s="7" t="s">
        <v>21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7" t="s">
        <v>34</v>
      </c>
      <c r="B11" s="7">
        <v>280</v>
      </c>
      <c r="C11" s="8">
        <v>16000</v>
      </c>
      <c r="D11" s="8">
        <v>4480000</v>
      </c>
      <c r="E11" s="8">
        <f t="shared" si="0"/>
        <v>582000</v>
      </c>
      <c r="G11" s="13" t="s">
        <v>35</v>
      </c>
      <c r="H11" s="14"/>
      <c r="I11" s="14"/>
      <c r="J11" s="14"/>
      <c r="K11" s="15"/>
      <c r="L11" s="7">
        <f>TRUNC(AVERAGEIF(H3:H10,"여",L3:L10))</f>
        <v>81</v>
      </c>
    </row>
    <row r="13" spans="1:12" x14ac:dyDescent="0.4">
      <c r="A13" s="5" t="s">
        <v>36</v>
      </c>
      <c r="B13" s="6" t="s">
        <v>37</v>
      </c>
      <c r="G13" s="5" t="s">
        <v>38</v>
      </c>
      <c r="H13" s="6" t="s">
        <v>39</v>
      </c>
    </row>
    <row r="14" spans="1:12" x14ac:dyDescent="0.4">
      <c r="A14" s="7" t="s">
        <v>40</v>
      </c>
      <c r="B14" s="7" t="s">
        <v>41</v>
      </c>
      <c r="C14" s="7" t="s">
        <v>42</v>
      </c>
      <c r="D14" s="7" t="s">
        <v>43</v>
      </c>
      <c r="G14" s="7" t="s">
        <v>44</v>
      </c>
      <c r="H14" s="7" t="s">
        <v>11</v>
      </c>
      <c r="I14" s="7" t="s">
        <v>45</v>
      </c>
      <c r="J14" s="7" t="s">
        <v>46</v>
      </c>
      <c r="K14" s="7" t="s">
        <v>47</v>
      </c>
    </row>
    <row r="15" spans="1:12" x14ac:dyDescent="0.4">
      <c r="A15" s="7" t="s">
        <v>48</v>
      </c>
      <c r="B15" s="7" t="s">
        <v>49</v>
      </c>
      <c r="C15" s="7" t="s">
        <v>50</v>
      </c>
      <c r="D15" s="7">
        <v>86</v>
      </c>
      <c r="G15" s="7" t="s">
        <v>51</v>
      </c>
      <c r="H15" s="7" t="s">
        <v>18</v>
      </c>
      <c r="I15" s="7">
        <v>91</v>
      </c>
      <c r="J15" s="7">
        <v>95</v>
      </c>
      <c r="K15" s="7">
        <v>93</v>
      </c>
    </row>
    <row r="16" spans="1:12" x14ac:dyDescent="0.4">
      <c r="A16" s="7" t="s">
        <v>52</v>
      </c>
      <c r="B16" s="7" t="s">
        <v>49</v>
      </c>
      <c r="C16" s="7" t="s">
        <v>53</v>
      </c>
      <c r="D16" s="7">
        <v>78</v>
      </c>
      <c r="G16" s="7" t="s">
        <v>54</v>
      </c>
      <c r="H16" s="7" t="s">
        <v>21</v>
      </c>
      <c r="I16" s="7">
        <v>82</v>
      </c>
      <c r="J16" s="7">
        <v>88</v>
      </c>
      <c r="K16" s="7">
        <v>85</v>
      </c>
    </row>
    <row r="17" spans="1:12" x14ac:dyDescent="0.4">
      <c r="A17" s="7" t="s">
        <v>55</v>
      </c>
      <c r="B17" s="7" t="s">
        <v>49</v>
      </c>
      <c r="C17" s="7" t="s">
        <v>56</v>
      </c>
      <c r="D17" s="7">
        <v>91</v>
      </c>
      <c r="G17" s="7" t="s">
        <v>57</v>
      </c>
      <c r="H17" s="7" t="s">
        <v>18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58</v>
      </c>
      <c r="B18" s="7" t="s">
        <v>59</v>
      </c>
      <c r="C18" s="7" t="s">
        <v>50</v>
      </c>
      <c r="D18" s="7">
        <v>85</v>
      </c>
      <c r="G18" s="7" t="s">
        <v>60</v>
      </c>
      <c r="H18" s="7" t="s">
        <v>21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61</v>
      </c>
      <c r="B19" s="7" t="s">
        <v>59</v>
      </c>
      <c r="C19" s="7" t="s">
        <v>53</v>
      </c>
      <c r="D19" s="7">
        <v>79</v>
      </c>
      <c r="G19" s="7" t="s">
        <v>62</v>
      </c>
      <c r="H19" s="7" t="s">
        <v>21</v>
      </c>
      <c r="I19" s="7">
        <v>96</v>
      </c>
      <c r="J19" s="7">
        <v>94</v>
      </c>
      <c r="K19" s="7">
        <v>95</v>
      </c>
      <c r="L19" s="1" t="s">
        <v>63</v>
      </c>
    </row>
    <row r="20" spans="1:12" x14ac:dyDescent="0.4">
      <c r="A20" s="7" t="s">
        <v>64</v>
      </c>
      <c r="B20" s="7" t="s">
        <v>59</v>
      </c>
      <c r="C20" s="7" t="s">
        <v>53</v>
      </c>
      <c r="D20" s="7">
        <v>94</v>
      </c>
      <c r="G20" s="7" t="s">
        <v>65</v>
      </c>
      <c r="H20" s="7" t="s">
        <v>18</v>
      </c>
      <c r="I20" s="7">
        <v>81</v>
      </c>
      <c r="J20" s="7">
        <v>86</v>
      </c>
      <c r="K20" s="7">
        <v>83.5</v>
      </c>
      <c r="L20" s="7" t="s">
        <v>251</v>
      </c>
    </row>
    <row r="21" spans="1:12" x14ac:dyDescent="0.4">
      <c r="A21" s="7" t="s">
        <v>66</v>
      </c>
      <c r="B21" s="7" t="s">
        <v>59</v>
      </c>
      <c r="C21" s="7" t="s">
        <v>56</v>
      </c>
      <c r="D21" s="7">
        <v>83</v>
      </c>
      <c r="G21" s="7" t="s">
        <v>67</v>
      </c>
      <c r="H21" s="7" t="s">
        <v>21</v>
      </c>
      <c r="I21" s="7">
        <v>76</v>
      </c>
      <c r="J21" s="7">
        <v>79</v>
      </c>
      <c r="K21" s="7">
        <v>77.5</v>
      </c>
      <c r="L21" s="7" t="s">
        <v>252</v>
      </c>
    </row>
    <row r="22" spans="1:12" x14ac:dyDescent="0.4">
      <c r="A22" s="7" t="s">
        <v>68</v>
      </c>
      <c r="B22" s="7" t="s">
        <v>69</v>
      </c>
      <c r="C22" s="7" t="s">
        <v>50</v>
      </c>
      <c r="D22" s="7">
        <v>75</v>
      </c>
      <c r="G22" s="7" t="s">
        <v>70</v>
      </c>
      <c r="H22" s="7" t="s">
        <v>21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71</v>
      </c>
      <c r="B23" s="7" t="s">
        <v>69</v>
      </c>
      <c r="C23" s="7" t="s">
        <v>53</v>
      </c>
      <c r="D23" s="7">
        <v>68</v>
      </c>
      <c r="E23" s="9" t="s">
        <v>72</v>
      </c>
      <c r="G23" s="7" t="s">
        <v>73</v>
      </c>
      <c r="H23" s="7" t="s">
        <v>18</v>
      </c>
      <c r="I23" s="7">
        <v>77</v>
      </c>
      <c r="J23" s="7">
        <v>71</v>
      </c>
      <c r="K23" s="7">
        <v>74</v>
      </c>
      <c r="L23" s="9" t="s">
        <v>74</v>
      </c>
    </row>
    <row r="24" spans="1:12" x14ac:dyDescent="0.4">
      <c r="A24" s="7" t="s">
        <v>75</v>
      </c>
      <c r="B24" s="7" t="s">
        <v>69</v>
      </c>
      <c r="C24" s="7" t="s">
        <v>56</v>
      </c>
      <c r="D24" s="7">
        <v>92</v>
      </c>
      <c r="E24" s="7">
        <f>ROUND(_xlfn.STDEV.S(D15:D24),1)</f>
        <v>8.1999999999999993</v>
      </c>
      <c r="G24" s="7" t="s">
        <v>76</v>
      </c>
      <c r="H24" s="7" t="s">
        <v>18</v>
      </c>
      <c r="I24" s="7">
        <v>94</v>
      </c>
      <c r="J24" s="7">
        <v>92</v>
      </c>
      <c r="K24" s="7">
        <v>93</v>
      </c>
      <c r="L24" s="7">
        <f>ABS(DMAX(H14:K24,4,H14:H15)-DMAX(H14:K24,4,L20:L21))</f>
        <v>2</v>
      </c>
    </row>
    <row r="26" spans="1:12" x14ac:dyDescent="0.4">
      <c r="A26" s="4" t="s">
        <v>77</v>
      </c>
      <c r="B26" s="6" t="s">
        <v>78</v>
      </c>
    </row>
    <row r="27" spans="1:12" x14ac:dyDescent="0.4">
      <c r="A27" s="7" t="s">
        <v>79</v>
      </c>
      <c r="B27" s="7" t="s">
        <v>80</v>
      </c>
      <c r="C27" s="7" t="s">
        <v>81</v>
      </c>
      <c r="D27" s="7" t="s">
        <v>82</v>
      </c>
      <c r="E27" s="9" t="s">
        <v>83</v>
      </c>
    </row>
    <row r="28" spans="1:12" x14ac:dyDescent="0.4">
      <c r="A28" s="7" t="s">
        <v>84</v>
      </c>
      <c r="B28" s="7">
        <v>135</v>
      </c>
      <c r="C28" s="7">
        <v>65</v>
      </c>
      <c r="D28" s="8">
        <v>2200000</v>
      </c>
      <c r="E28" s="7" t="str">
        <f>VLOOKUP(MOD(B28-C28,100),$G$33:$I$37,3,1)</f>
        <v>▣▣▣▣</v>
      </c>
    </row>
    <row r="29" spans="1:12" x14ac:dyDescent="0.4">
      <c r="A29" s="7" t="s">
        <v>86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VLOOKUP(MOD(B29-C29,100),$G$33:$I$37,3,1)</f>
        <v>▣▣▣▣▣</v>
      </c>
    </row>
    <row r="30" spans="1:12" x14ac:dyDescent="0.4">
      <c r="A30" s="7" t="s">
        <v>88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90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6" t="s">
        <v>92</v>
      </c>
      <c r="H31" s="16"/>
      <c r="I31" s="16"/>
    </row>
    <row r="32" spans="1:12" x14ac:dyDescent="0.4">
      <c r="A32" s="7" t="s">
        <v>93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94</v>
      </c>
      <c r="H32" s="7" t="s">
        <v>95</v>
      </c>
      <c r="I32" s="7" t="s">
        <v>83</v>
      </c>
    </row>
    <row r="33" spans="1:9" x14ac:dyDescent="0.4">
      <c r="A33" s="7" t="s">
        <v>96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91</v>
      </c>
    </row>
    <row r="34" spans="1:9" x14ac:dyDescent="0.4">
      <c r="A34" s="7" t="s">
        <v>97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98</v>
      </c>
    </row>
    <row r="35" spans="1:9" x14ac:dyDescent="0.4">
      <c r="A35" s="7" t="s">
        <v>86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89</v>
      </c>
    </row>
    <row r="36" spans="1:9" x14ac:dyDescent="0.4">
      <c r="A36" s="7" t="s">
        <v>99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85</v>
      </c>
    </row>
    <row r="37" spans="1:9" x14ac:dyDescent="0.4">
      <c r="A37" s="7" t="s">
        <v>100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87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32"/>
  <sheetViews>
    <sheetView tabSelected="1" topLeftCell="A18" workbookViewId="0">
      <selection activeCell="B21" sqref="B21"/>
    </sheetView>
  </sheetViews>
  <sheetFormatPr defaultRowHeight="17.399999999999999" x14ac:dyDescent="0.4"/>
  <cols>
    <col min="1" max="1" width="12.5" bestFit="1" customWidth="1"/>
    <col min="2" max="2" width="11.19921875" bestFit="1" customWidth="1"/>
    <col min="3" max="4" width="10.8984375" bestFit="1" customWidth="1"/>
    <col min="5" max="6" width="12" bestFit="1" customWidth="1"/>
  </cols>
  <sheetData>
    <row r="1" spans="1:6" ht="21" x14ac:dyDescent="0.4">
      <c r="A1" s="17" t="s">
        <v>142</v>
      </c>
      <c r="B1" s="17"/>
      <c r="C1" s="17"/>
      <c r="D1" s="17"/>
      <c r="E1" s="17"/>
      <c r="F1" s="17"/>
    </row>
    <row r="3" spans="1:6" x14ac:dyDescent="0.4">
      <c r="A3" s="7" t="s">
        <v>143</v>
      </c>
      <c r="B3" s="7" t="s">
        <v>144</v>
      </c>
      <c r="C3" s="7" t="s">
        <v>145</v>
      </c>
      <c r="D3" s="7" t="s">
        <v>146</v>
      </c>
      <c r="E3" s="7" t="s">
        <v>147</v>
      </c>
      <c r="F3" s="7" t="s">
        <v>148</v>
      </c>
    </row>
    <row r="4" spans="1:6" x14ac:dyDescent="0.4">
      <c r="A4" s="12">
        <v>45053</v>
      </c>
      <c r="B4" s="7" t="s">
        <v>149</v>
      </c>
      <c r="C4" s="7" t="s">
        <v>150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2">
        <v>45054</v>
      </c>
      <c r="B5" s="7" t="s">
        <v>151</v>
      </c>
      <c r="C5" s="7" t="s">
        <v>152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2">
        <v>45054</v>
      </c>
      <c r="B6" s="7" t="s">
        <v>151</v>
      </c>
      <c r="C6" s="7" t="s">
        <v>153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2">
        <v>45061</v>
      </c>
      <c r="B7" s="7" t="s">
        <v>154</v>
      </c>
      <c r="C7" s="7" t="s">
        <v>155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2">
        <v>45087</v>
      </c>
      <c r="B8" s="7" t="s">
        <v>149</v>
      </c>
      <c r="C8" s="7" t="s">
        <v>152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2">
        <v>45092</v>
      </c>
      <c r="B9" s="7" t="s">
        <v>151</v>
      </c>
      <c r="C9" s="7" t="s">
        <v>155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2">
        <v>45094</v>
      </c>
      <c r="B10" s="7" t="s">
        <v>154</v>
      </c>
      <c r="C10" s="7" t="s">
        <v>150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2">
        <v>45099</v>
      </c>
      <c r="B11" s="7" t="s">
        <v>156</v>
      </c>
      <c r="C11" s="7" t="s">
        <v>153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2">
        <v>45115</v>
      </c>
      <c r="B12" s="7" t="s">
        <v>149</v>
      </c>
      <c r="C12" s="7" t="s">
        <v>153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2">
        <v>45117</v>
      </c>
      <c r="B13" s="7" t="s">
        <v>151</v>
      </c>
      <c r="C13" s="7" t="s">
        <v>150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2">
        <v>45123</v>
      </c>
      <c r="B14" s="7" t="s">
        <v>154</v>
      </c>
      <c r="C14" s="7" t="s">
        <v>155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2">
        <v>45123</v>
      </c>
      <c r="B15" s="7" t="s">
        <v>154</v>
      </c>
      <c r="C15" s="7" t="s">
        <v>152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29" t="s">
        <v>145</v>
      </c>
      <c r="B19" t="s">
        <v>237</v>
      </c>
    </row>
    <row r="21" spans="1:4" x14ac:dyDescent="0.4">
      <c r="A21" s="29" t="s">
        <v>243</v>
      </c>
      <c r="B21" s="29" t="s">
        <v>242</v>
      </c>
    </row>
    <row r="22" spans="1:4" x14ac:dyDescent="0.4">
      <c r="A22" s="29" t="s">
        <v>238</v>
      </c>
      <c r="B22" t="s">
        <v>156</v>
      </c>
      <c r="C22" t="s">
        <v>151</v>
      </c>
      <c r="D22" t="s">
        <v>149</v>
      </c>
    </row>
    <row r="23" spans="1:4" x14ac:dyDescent="0.4">
      <c r="A23" s="30" t="s">
        <v>239</v>
      </c>
      <c r="B23" s="31"/>
      <c r="C23" s="31">
        <v>3780000</v>
      </c>
      <c r="D23" s="31">
        <v>600000</v>
      </c>
    </row>
    <row r="24" spans="1:4" x14ac:dyDescent="0.4">
      <c r="A24" s="32" t="s">
        <v>244</v>
      </c>
      <c r="B24" s="31"/>
      <c r="C24" s="31"/>
      <c r="D24" s="31">
        <v>600000</v>
      </c>
    </row>
    <row r="25" spans="1:4" x14ac:dyDescent="0.4">
      <c r="A25" s="32" t="s">
        <v>245</v>
      </c>
      <c r="B25" s="31"/>
      <c r="C25" s="31">
        <v>3780000</v>
      </c>
      <c r="D25" s="31"/>
    </row>
    <row r="26" spans="1:4" x14ac:dyDescent="0.4">
      <c r="A26" s="30" t="s">
        <v>240</v>
      </c>
      <c r="B26" s="31">
        <v>1200000</v>
      </c>
      <c r="C26" s="31">
        <v>2700000</v>
      </c>
      <c r="D26" s="31">
        <v>900000</v>
      </c>
    </row>
    <row r="27" spans="1:4" x14ac:dyDescent="0.4">
      <c r="A27" s="32" t="s">
        <v>246</v>
      </c>
      <c r="B27" s="31"/>
      <c r="C27" s="31"/>
      <c r="D27" s="31">
        <v>900000</v>
      </c>
    </row>
    <row r="28" spans="1:4" x14ac:dyDescent="0.4">
      <c r="A28" s="32" t="s">
        <v>247</v>
      </c>
      <c r="B28" s="31"/>
      <c r="C28" s="31">
        <v>2700000</v>
      </c>
      <c r="D28" s="31"/>
    </row>
    <row r="29" spans="1:4" x14ac:dyDescent="0.4">
      <c r="A29" s="32" t="s">
        <v>248</v>
      </c>
      <c r="B29" s="31">
        <v>1200000</v>
      </c>
      <c r="C29" s="31"/>
      <c r="D29" s="31"/>
    </row>
    <row r="30" spans="1:4" x14ac:dyDescent="0.4">
      <c r="A30" s="30" t="s">
        <v>241</v>
      </c>
      <c r="B30" s="31"/>
      <c r="C30" s="31">
        <v>3240000</v>
      </c>
      <c r="D30" s="31">
        <v>1200000</v>
      </c>
    </row>
    <row r="31" spans="1:4" x14ac:dyDescent="0.4">
      <c r="A31" s="32" t="s">
        <v>249</v>
      </c>
      <c r="B31" s="31"/>
      <c r="C31" s="31"/>
      <c r="D31" s="31">
        <v>1200000</v>
      </c>
    </row>
    <row r="32" spans="1:4" x14ac:dyDescent="0.4">
      <c r="A32" s="32" t="s">
        <v>250</v>
      </c>
      <c r="B32" s="31"/>
      <c r="C32" s="31">
        <v>3240000</v>
      </c>
      <c r="D32" s="3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J12" sqref="J12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7" t="s">
        <v>157</v>
      </c>
      <c r="B1" s="17"/>
      <c r="C1" s="17"/>
      <c r="D1" s="17"/>
      <c r="E1" s="17"/>
      <c r="F1" s="17"/>
      <c r="G1" s="17"/>
      <c r="H1" s="17"/>
    </row>
    <row r="3" spans="1:8" x14ac:dyDescent="0.4">
      <c r="A3" s="18" t="s">
        <v>158</v>
      </c>
      <c r="B3" s="20" t="s">
        <v>159</v>
      </c>
      <c r="C3" s="21"/>
      <c r="D3" s="22"/>
      <c r="E3" s="20" t="s">
        <v>160</v>
      </c>
      <c r="F3" s="21"/>
      <c r="G3" s="22"/>
      <c r="H3" s="18" t="s">
        <v>161</v>
      </c>
    </row>
    <row r="4" spans="1:8" x14ac:dyDescent="0.4">
      <c r="A4" s="19"/>
      <c r="B4" s="7" t="s">
        <v>162</v>
      </c>
      <c r="C4" s="7" t="s">
        <v>163</v>
      </c>
      <c r="D4" s="7" t="s">
        <v>164</v>
      </c>
      <c r="E4" s="7" t="s">
        <v>162</v>
      </c>
      <c r="F4" s="7" t="s">
        <v>163</v>
      </c>
      <c r="G4" s="7" t="s">
        <v>164</v>
      </c>
      <c r="H4" s="19"/>
    </row>
    <row r="5" spans="1:8" x14ac:dyDescent="0.4">
      <c r="A5" s="7" t="s">
        <v>165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166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167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168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169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170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171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172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173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4" sqref="I14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7" t="s">
        <v>174</v>
      </c>
      <c r="B1" s="17"/>
      <c r="C1" s="17"/>
      <c r="D1" s="17"/>
      <c r="E1" s="17"/>
      <c r="F1" s="17"/>
    </row>
    <row r="3" spans="1:6" x14ac:dyDescent="0.4">
      <c r="A3" s="7" t="s">
        <v>175</v>
      </c>
      <c r="B3" s="7" t="s">
        <v>176</v>
      </c>
      <c r="C3" s="7" t="s">
        <v>177</v>
      </c>
      <c r="D3" s="7" t="s">
        <v>80</v>
      </c>
      <c r="E3" s="7" t="s">
        <v>81</v>
      </c>
      <c r="F3" s="7" t="s">
        <v>178</v>
      </c>
    </row>
    <row r="4" spans="1:6" x14ac:dyDescent="0.4">
      <c r="A4" s="7" t="s">
        <v>179</v>
      </c>
      <c r="B4" s="33">
        <v>51</v>
      </c>
      <c r="C4" s="33">
        <v>1200</v>
      </c>
      <c r="D4" s="33">
        <v>1054</v>
      </c>
      <c r="E4" s="33">
        <v>197</v>
      </c>
      <c r="F4" s="33">
        <v>1200</v>
      </c>
    </row>
    <row r="5" spans="1:6" x14ac:dyDescent="0.4">
      <c r="A5" s="7" t="s">
        <v>180</v>
      </c>
      <c r="B5" s="33">
        <v>48</v>
      </c>
      <c r="C5" s="33">
        <v>1000</v>
      </c>
      <c r="D5" s="33">
        <v>999</v>
      </c>
      <c r="E5" s="33">
        <v>49</v>
      </c>
      <c r="F5" s="33">
        <v>1000</v>
      </c>
    </row>
    <row r="6" spans="1:6" x14ac:dyDescent="0.4">
      <c r="A6" s="7" t="s">
        <v>181</v>
      </c>
      <c r="B6" s="33">
        <v>102</v>
      </c>
      <c r="C6" s="33">
        <v>1500</v>
      </c>
      <c r="D6" s="33">
        <v>1578</v>
      </c>
      <c r="E6" s="33">
        <v>24</v>
      </c>
      <c r="F6" s="33">
        <v>1600</v>
      </c>
    </row>
    <row r="7" spans="1:6" x14ac:dyDescent="0.4">
      <c r="A7" s="7" t="s">
        <v>182</v>
      </c>
      <c r="B7" s="33">
        <v>43</v>
      </c>
      <c r="C7" s="33">
        <v>800</v>
      </c>
      <c r="D7" s="33">
        <v>647</v>
      </c>
      <c r="E7" s="33">
        <v>196</v>
      </c>
      <c r="F7" s="33">
        <v>600</v>
      </c>
    </row>
    <row r="8" spans="1:6" x14ac:dyDescent="0.4">
      <c r="A8" s="7" t="s">
        <v>183</v>
      </c>
      <c r="B8" s="33">
        <v>62</v>
      </c>
      <c r="C8" s="33">
        <v>2000</v>
      </c>
      <c r="D8" s="33">
        <v>2043</v>
      </c>
      <c r="E8" s="33">
        <v>19</v>
      </c>
      <c r="F8" s="33">
        <v>2200</v>
      </c>
    </row>
    <row r="9" spans="1:6" x14ac:dyDescent="0.4">
      <c r="A9" s="7" t="s">
        <v>184</v>
      </c>
      <c r="B9" s="33">
        <v>48</v>
      </c>
      <c r="C9" s="33">
        <v>1800</v>
      </c>
      <c r="D9" s="33">
        <v>1762</v>
      </c>
      <c r="E9" s="33">
        <v>86</v>
      </c>
      <c r="F9" s="33">
        <v>1800</v>
      </c>
    </row>
    <row r="10" spans="1:6" x14ac:dyDescent="0.4">
      <c r="A10" s="7" t="s">
        <v>185</v>
      </c>
      <c r="B10" s="33">
        <v>52</v>
      </c>
      <c r="C10" s="33">
        <v>1600</v>
      </c>
      <c r="D10" s="33">
        <v>1429</v>
      </c>
      <c r="E10" s="33">
        <v>223</v>
      </c>
      <c r="F10" s="33">
        <v>1500</v>
      </c>
    </row>
    <row r="11" spans="1:6" x14ac:dyDescent="0.4">
      <c r="A11" s="7" t="s">
        <v>186</v>
      </c>
      <c r="B11" s="33">
        <f>SUM(B4:B10)</f>
        <v>406</v>
      </c>
      <c r="C11" s="33">
        <f t="shared" ref="C11:F11" si="0">SUM(C4:C10)</f>
        <v>9900</v>
      </c>
      <c r="D11" s="33">
        <f t="shared" si="0"/>
        <v>9512</v>
      </c>
      <c r="E11" s="33">
        <f t="shared" si="0"/>
        <v>794</v>
      </c>
      <c r="F11" s="33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12" workbookViewId="0">
      <selection activeCell="O23" sqref="O23"/>
    </sheetView>
  </sheetViews>
  <sheetFormatPr defaultRowHeight="17.399999999999999" x14ac:dyDescent="0.4"/>
  <sheetData>
    <row r="1" spans="1:5" ht="21" x14ac:dyDescent="0.4">
      <c r="A1" s="17" t="s">
        <v>187</v>
      </c>
      <c r="B1" s="17"/>
      <c r="C1" s="17"/>
      <c r="D1" s="17"/>
      <c r="E1" s="17"/>
    </row>
    <row r="3" spans="1:5" x14ac:dyDescent="0.4">
      <c r="A3" s="7" t="s">
        <v>44</v>
      </c>
      <c r="B3" s="7" t="s">
        <v>11</v>
      </c>
      <c r="C3" s="7" t="s">
        <v>188</v>
      </c>
      <c r="D3" s="7" t="s">
        <v>189</v>
      </c>
      <c r="E3" s="7" t="s">
        <v>190</v>
      </c>
    </row>
    <row r="4" spans="1:5" x14ac:dyDescent="0.4">
      <c r="A4" s="7" t="s">
        <v>192</v>
      </c>
      <c r="B4" s="7" t="s">
        <v>21</v>
      </c>
      <c r="C4" s="7">
        <v>165</v>
      </c>
      <c r="D4" s="7">
        <v>50</v>
      </c>
      <c r="E4" s="7">
        <v>0.4</v>
      </c>
    </row>
    <row r="5" spans="1:5" x14ac:dyDescent="0.4">
      <c r="A5" s="7" t="s">
        <v>194</v>
      </c>
      <c r="B5" s="7" t="s">
        <v>21</v>
      </c>
      <c r="C5" s="7">
        <v>185</v>
      </c>
      <c r="D5" s="7">
        <v>74</v>
      </c>
      <c r="E5" s="7">
        <v>1.5</v>
      </c>
    </row>
    <row r="6" spans="1:5" x14ac:dyDescent="0.4">
      <c r="A6" s="7" t="s">
        <v>197</v>
      </c>
      <c r="B6" s="7" t="s">
        <v>21</v>
      </c>
      <c r="C6" s="7">
        <v>170</v>
      </c>
      <c r="D6" s="7">
        <v>72</v>
      </c>
      <c r="E6" s="7">
        <v>0.1</v>
      </c>
    </row>
    <row r="7" spans="1:5" x14ac:dyDescent="0.4">
      <c r="A7" s="7" t="s">
        <v>198</v>
      </c>
      <c r="B7" s="7" t="s">
        <v>21</v>
      </c>
      <c r="C7" s="7">
        <v>172</v>
      </c>
      <c r="D7" s="7">
        <v>65</v>
      </c>
      <c r="E7" s="7">
        <v>1.2</v>
      </c>
    </row>
    <row r="8" spans="1:5" x14ac:dyDescent="0.4">
      <c r="A8" s="7" t="s">
        <v>200</v>
      </c>
      <c r="B8" s="7" t="s">
        <v>21</v>
      </c>
      <c r="C8" s="7">
        <v>183</v>
      </c>
      <c r="D8" s="7">
        <v>85</v>
      </c>
      <c r="E8" s="7">
        <v>0.4</v>
      </c>
    </row>
    <row r="9" spans="1:5" x14ac:dyDescent="0.4">
      <c r="A9" s="7" t="s">
        <v>191</v>
      </c>
      <c r="B9" s="7" t="s">
        <v>18</v>
      </c>
      <c r="C9" s="7">
        <v>176</v>
      </c>
      <c r="D9" s="7">
        <v>75</v>
      </c>
      <c r="E9" s="7">
        <v>1.2</v>
      </c>
    </row>
    <row r="10" spans="1:5" x14ac:dyDescent="0.4">
      <c r="A10" s="7" t="s">
        <v>193</v>
      </c>
      <c r="B10" s="7" t="s">
        <v>18</v>
      </c>
      <c r="C10" s="7">
        <v>157</v>
      </c>
      <c r="D10" s="7">
        <v>51</v>
      </c>
      <c r="E10" s="7">
        <v>1.5</v>
      </c>
    </row>
    <row r="11" spans="1:5" x14ac:dyDescent="0.4">
      <c r="A11" s="7" t="s">
        <v>195</v>
      </c>
      <c r="B11" s="7" t="s">
        <v>18</v>
      </c>
      <c r="C11" s="7">
        <v>162</v>
      </c>
      <c r="D11" s="7">
        <v>49</v>
      </c>
      <c r="E11" s="7">
        <v>1.2</v>
      </c>
    </row>
    <row r="12" spans="1:5" x14ac:dyDescent="0.4">
      <c r="A12" s="7" t="s">
        <v>196</v>
      </c>
      <c r="B12" s="7" t="s">
        <v>18</v>
      </c>
      <c r="C12" s="7">
        <v>160</v>
      </c>
      <c r="D12" s="7">
        <v>50</v>
      </c>
      <c r="E12" s="7">
        <v>0.7</v>
      </c>
    </row>
    <row r="13" spans="1:5" x14ac:dyDescent="0.4">
      <c r="A13" s="7" t="s">
        <v>199</v>
      </c>
      <c r="B13" s="7" t="s">
        <v>18</v>
      </c>
      <c r="C13" s="7">
        <v>161</v>
      </c>
      <c r="D13" s="7">
        <v>60</v>
      </c>
      <c r="E13" s="7">
        <v>1.5</v>
      </c>
    </row>
  </sheetData>
  <sortState xmlns:xlrd2="http://schemas.microsoft.com/office/spreadsheetml/2017/richdata2" ref="A4:E13">
    <sortCondition ref="B4:B13"/>
  </sortState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Lim, Suin</cp:lastModifiedBy>
  <dcterms:created xsi:type="dcterms:W3CDTF">2023-04-27T08:01:32Z</dcterms:created>
  <dcterms:modified xsi:type="dcterms:W3CDTF">2026-03-08T13:50:29Z</dcterms:modified>
</cp:coreProperties>
</file>